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Feuil1" sheetId="1" r:id="rId1"/>
  </sheets>
  <definedNames>
    <definedName name="_xlfn.IFERROR" hidden="1">#NAME?</definedName>
    <definedName name="_xlfn_IFERROR">#N/A</definedName>
    <definedName name="Excel_BuiltIn_Print_Area" localSheetId="0">IF('Feuil1'!$C$61="Non souhaité",'Feuil1'!$A$112:$E$288,'Feuil1'!$A$112:$E$335)</definedName>
    <definedName name="_xlnm.Print_Area" localSheetId="0">'Feuil1'!$A$112:$E$335</definedName>
  </definedNames>
  <calcPr fullCalcOnLoad="1"/>
</workbook>
</file>

<file path=xl/sharedStrings.xml><?xml version="1.0" encoding="utf-8"?>
<sst xmlns="http://schemas.openxmlformats.org/spreadsheetml/2006/main" count="225" uniqueCount="166">
  <si>
    <t>Fondation de prévoyance Artes &amp; Comoedia</t>
  </si>
  <si>
    <t>Année N</t>
  </si>
  <si>
    <t xml:space="preserve">Fondation Comoedia </t>
  </si>
  <si>
    <t>Année N-1</t>
  </si>
  <si>
    <t>Année N+1</t>
  </si>
  <si>
    <t>Version</t>
  </si>
  <si>
    <t>Données de l'employeur</t>
  </si>
  <si>
    <t>check</t>
  </si>
  <si>
    <t>05.08.2021 - Nils Gindrat</t>
  </si>
  <si>
    <t>Mise à jour formules dates en J1-J3</t>
  </si>
  <si>
    <t>Nom ou raison sociale</t>
  </si>
  <si>
    <t>Le nom de l'entité doit coïncider avec les statuts ou inscription au RC</t>
  </si>
  <si>
    <t>15.10.2021 - Nils Gindrat</t>
  </si>
  <si>
    <t>Format impression dynamique</t>
  </si>
  <si>
    <t>Forme juridique</t>
  </si>
  <si>
    <t>02.03.2022 - Nils Gindrat</t>
  </si>
  <si>
    <t>Date début affiliation forcée au 01.01. ou date constitution</t>
  </si>
  <si>
    <t>Précision forme juridique</t>
  </si>
  <si>
    <t>11.03.2022 - Nils Gindrat</t>
  </si>
  <si>
    <t>Suppression format impression dynamique - format xls : compatibilité libre office</t>
  </si>
  <si>
    <t xml:space="preserve">Date de constitution </t>
  </si>
  <si>
    <t>(Par exemple : Assemblée générale constitutive, inscription au Registre du Commerce, etc…)</t>
  </si>
  <si>
    <t>Employeur inscrit au registre du commerce ?</t>
  </si>
  <si>
    <t>Adresse de l'employeur</t>
  </si>
  <si>
    <t>c/o</t>
  </si>
  <si>
    <t>Facultatif</t>
  </si>
  <si>
    <t>Rue et numéro</t>
  </si>
  <si>
    <t>NPA</t>
  </si>
  <si>
    <t>Lieu</t>
  </si>
  <si>
    <t>Pays (si différent de Suisse)</t>
  </si>
  <si>
    <t>Personne de contact (une seule personne possible)</t>
  </si>
  <si>
    <t>Genre</t>
  </si>
  <si>
    <t>Nom</t>
  </si>
  <si>
    <t>Prénom</t>
  </si>
  <si>
    <t>Téléphone 1</t>
  </si>
  <si>
    <t>Téléphone 2</t>
  </si>
  <si>
    <t>Email</t>
  </si>
  <si>
    <t>Toutes les communications sont uniquement effectuées par email. L'adresse indiquée sera utilisée à cet effet.</t>
  </si>
  <si>
    <t>Personnes autorisées à engager l'employeur</t>
  </si>
  <si>
    <t>La demande d'affiliation doit être signée par les personnes autorisées à engager la société. 
Dans le cas où la société est inscrite au registre du commerce (RC), le droit de signature inscrit est à respecter.
Si la société n'est pas inscrite au registre du commerce, veuillez vous reporter aux statuts de société, év. à un procès-verbal octroyant un pouvoir de représentation. Il vous est demandé de mentionner de manière précise l'article ou PV octroyant un pouvoir de représentation.</t>
  </si>
  <si>
    <t>Quel est le droit de signature prévu ?</t>
  </si>
  <si>
    <t>Selon statuts ou inscription au RC</t>
  </si>
  <si>
    <t>Précision droit de signature</t>
  </si>
  <si>
    <t>Numéro d'article des statuts précisant le droit d'engager la société</t>
  </si>
  <si>
    <r>
      <rPr>
        <sz val="10"/>
        <color indexed="8"/>
        <rFont val="Calibri"/>
        <family val="2"/>
      </rPr>
      <t xml:space="preserve">Si aucun article, veuillez indiquer aucun. Si un PV de séance précise un droit de signature, ce PV est à mentionner et à joindre à la demande.
</t>
    </r>
    <r>
      <rPr>
        <b/>
        <sz val="10"/>
        <color indexed="8"/>
        <rFont val="Calibri"/>
        <family val="2"/>
      </rPr>
      <t>Si le droit de signature n'est pas précisé, deux membres du comité doivent signer.</t>
    </r>
  </si>
  <si>
    <t>Signataire 1</t>
  </si>
  <si>
    <t>Nom, Prénom</t>
  </si>
  <si>
    <t>Fonction</t>
  </si>
  <si>
    <t>Signataire 2</t>
  </si>
  <si>
    <t>Obligatoire en cas de signature à deux</t>
  </si>
  <si>
    <t xml:space="preserve">Couvertures d'assurance souhaitées : </t>
  </si>
  <si>
    <t>LPP (Prévoyance professionnelle)</t>
  </si>
  <si>
    <t>Collaborateurs à assurer</t>
  </si>
  <si>
    <t>Année de début de couverture</t>
  </si>
  <si>
    <r>
      <rPr>
        <sz val="10"/>
        <color indexed="8"/>
        <rFont val="Calibri"/>
        <family val="2"/>
      </rPr>
      <t>Veuillez ne saisir que l'</t>
    </r>
    <r>
      <rPr>
        <b/>
        <sz val="10"/>
        <color indexed="8"/>
        <rFont val="Calibri"/>
        <family val="2"/>
      </rPr>
      <t>année</t>
    </r>
    <r>
      <rPr>
        <sz val="10"/>
        <color indexed="8"/>
        <rFont val="Calibri"/>
        <family val="2"/>
      </rPr>
      <t xml:space="preserve"> de début de couverture souhaitée. 
Le début d'affiliation est le 1er janvier de l'année souhaitée, ou la date de création de la société, si cette date est postérieure. 
Veuillez nous contacter si un début de couverture en cours d'année est requis.</t>
    </r>
  </si>
  <si>
    <t>Date effective de début de couverture</t>
  </si>
  <si>
    <t>Les périodes salariales débutant avant cette date ne seront pas assurées.</t>
  </si>
  <si>
    <t>LAA (Assurance accidents)</t>
  </si>
  <si>
    <t>AMPG (Assurance perte de gain en cas de maladie)</t>
  </si>
  <si>
    <t>Remarque</t>
  </si>
  <si>
    <t>L’Employeur qui souhaite n’assurer qu’une partie de ses employés sur la base de critères objectifs, soit un cercle de salariés clairement défini, peut en faire la demande à la Fondation.  Le Conseil de fondation statue. Dans ce cas, veuillez contacter notre permanence téléphonique au 0848 731 570 / +41 58 311 22 44.
La couverture des seuls CDI n'est pas possible.</t>
  </si>
  <si>
    <t>Attestation de pleine capacité de travail</t>
  </si>
  <si>
    <t>Tout le personnel sous contrat à la / aux date(s) d'affiliation mentionnée(s) ci-dessus est-il en pleine capacité de travail ?</t>
  </si>
  <si>
    <t>En cas d'affiliation rétroactive, l'attestation de pleine capacité de travail doit couvrir toute la période de rétroactivité.</t>
  </si>
  <si>
    <t>Veuillez nommer la / les personne(s) qui n'est / ne sont pas en pleine capacité de travail :</t>
  </si>
  <si>
    <t>Personne 1</t>
  </si>
  <si>
    <t>Personne 2</t>
  </si>
  <si>
    <t>Personne 3</t>
  </si>
  <si>
    <t>Personne 4</t>
  </si>
  <si>
    <t>Attestation selon art. 1a OPP2 - Prévoyance professionnelle de l'Employeur</t>
  </si>
  <si>
    <r>
      <rPr>
        <sz val="10"/>
        <color indexed="8"/>
        <rFont val="Calibri"/>
        <family val="2"/>
      </rPr>
      <t xml:space="preserve">L'employeur doit indiquer les contrats conclus entre lui-même et une – des institutions de prévoyance. 
Les </t>
    </r>
    <r>
      <rPr>
        <b/>
        <sz val="10"/>
        <color indexed="8"/>
        <rFont val="Calibri"/>
        <family val="2"/>
      </rPr>
      <t>rapports de prévoyance</t>
    </r>
    <r>
      <rPr>
        <sz val="10"/>
        <color indexed="8"/>
        <rFont val="Calibri"/>
        <family val="2"/>
      </rPr>
      <t xml:space="preserve"> existants pour </t>
    </r>
    <r>
      <rPr>
        <b/>
        <sz val="10"/>
        <color indexed="8"/>
        <rFont val="Calibri"/>
        <family val="2"/>
      </rPr>
      <t>ses salariés, via d'autres employeurs, ne sont pas concernés.</t>
    </r>
  </si>
  <si>
    <r>
      <rPr>
        <sz val="10"/>
        <color indexed="8"/>
        <rFont val="Calibri"/>
        <family val="2"/>
      </rPr>
      <t xml:space="preserve">Veuillez choisir la situation s'appliquant à la société </t>
    </r>
    <r>
      <rPr>
        <b/>
        <sz val="10"/>
        <color indexed="8"/>
        <rFont val="Calibri"/>
        <family val="2"/>
      </rPr>
      <t>selon descriptif ci-dessous</t>
    </r>
    <r>
      <rPr>
        <sz val="10"/>
        <color indexed="8"/>
        <rFont val="Calibri"/>
        <family val="2"/>
      </rPr>
      <t>:</t>
    </r>
  </si>
  <si>
    <t>L’ensemble de la prévoyance professionnelle de ses employés est réalisé auprès d’une seule institution de prévoyance et/ou il n’y a qu’un contrat d’affiliation auprès d’une institution de prévoyance.</t>
  </si>
  <si>
    <t>Tous vos salariés déclarés en prévoyance professionnelle sont assurés uniquement auprès d’Artes &amp; Comoedia.</t>
  </si>
  <si>
    <t>Il n’y a pas d’éléments de salaire identiques qui sont assurés dans plusieurs plans de différentes institutions de prévoyance (il y a pour chaque collectif d’assurés une coordination des salaires assurés)</t>
  </si>
  <si>
    <t>Une partie de vos salariés déclarés en prévoyance professionnelle sont assurés auprès d’Artes &amp; Comoedia et  d’autres de vos salariés sont assurés auprès d’une autre institution de prévoyance.
Par exemple, vos salariés au bénéfice de contrat à durée déterminée (CDD) sont assurés auprès d’Artes &amp; Comoedia et ceux avec un contrat de durée indéterminée (CDI) sont assurés auprès d’une autre institution de prévoyance.</t>
  </si>
  <si>
    <t>Il y a des éléments de salaire identiques et/ou des salaires de certains collectifs d’assurés qui sont assurés dans plusieurs plans de différentes institutions de prévoyance.</t>
  </si>
  <si>
    <r>
      <rPr>
        <sz val="10"/>
        <color indexed="8"/>
        <rFont val="Calibri"/>
        <family val="2"/>
      </rPr>
      <t xml:space="preserve">Au moins un salarié déclaré en prévoyance professionnelle auprès d’Artes &amp; Comoedia est aussi assuré, </t>
    </r>
    <r>
      <rPr>
        <b/>
        <sz val="10"/>
        <color indexed="8"/>
        <rFont val="Calibri"/>
        <family val="2"/>
      </rPr>
      <t>par vos soins,</t>
    </r>
    <r>
      <rPr>
        <sz val="10"/>
        <color indexed="8"/>
        <rFont val="Calibri"/>
        <family val="2"/>
      </rPr>
      <t xml:space="preserve"> auprès d’une autre institution de prévoyance.</t>
    </r>
  </si>
  <si>
    <t>Date et signature des documents</t>
  </si>
  <si>
    <t>Lieu de signature</t>
  </si>
  <si>
    <t>Date de signature</t>
  </si>
  <si>
    <t>Une fois le texte ci-dessus en vert, soit plus aucune zone orange à compléter, veuillez imprimer ce document. (Ctrl + P sous Windows)</t>
  </si>
  <si>
    <t xml:space="preserve">Fondation de prévoyance Artes &amp; Comoedia 
et / ou Fondation Comoedia </t>
  </si>
  <si>
    <t xml:space="preserve">Check-list de demande d'affiliation </t>
  </si>
  <si>
    <t xml:space="preserve">Nom ou raison sociale : </t>
  </si>
  <si>
    <t>Forme juridique :</t>
  </si>
  <si>
    <t xml:space="preserve">Eléments à observer </t>
  </si>
  <si>
    <t>Documents imprimés en recto (pas de recto-verso)</t>
  </si>
  <si>
    <t>Signatures aux endroits requis</t>
  </si>
  <si>
    <t>Signature des documents</t>
  </si>
  <si>
    <t xml:space="preserve">Signature des documents par : </t>
  </si>
  <si>
    <t>Documents à transmettre avec la demande d'affiliation</t>
  </si>
  <si>
    <t>Convention d'affiliation signée</t>
  </si>
  <si>
    <t>Attestation de pleine capacité de travail signée</t>
  </si>
  <si>
    <t>Les documents une fois complétés sont à retourner à Artes &amp; Comoedia.  L'envoi est à effectuer par poste ou par email.</t>
  </si>
  <si>
    <t xml:space="preserve">Adresse email : </t>
  </si>
  <si>
    <t>info@fpac.ch</t>
  </si>
  <si>
    <t xml:space="preserve">Adresse postale : </t>
  </si>
  <si>
    <t>c/o Swiss Life Pension Services SA</t>
  </si>
  <si>
    <t>Avenue de Rumine 13</t>
  </si>
  <si>
    <t>Case postale 1260</t>
  </si>
  <si>
    <t>CH - 1001 Lausanne</t>
  </si>
  <si>
    <t>Merci de joindre cette check-list à votre envoi</t>
  </si>
  <si>
    <t>Fondation de prévoyance 
Artes &amp; Comoedia et Fondation Comoedia
c/o Swiss Life Pension Services SA
Avenue de Rumine 13 
Case postale 1260 
CH-1001 Lausanne 
info@fpac.ch / info@comoedia.ch
www.fpac.ch / www.comoedia.ch
Téléphone : 0848 731 570 / +41 58 311 22 44
Permanence téléphonique : Lundi - vendredi
8h30 - 12h00 et 13h30 - 16h45</t>
  </si>
  <si>
    <t xml:space="preserve">Convention d’affiliation LPP - LAA/LAAC - AMPG </t>
  </si>
  <si>
    <t>Entre</t>
  </si>
  <si>
    <r>
      <rPr>
        <b/>
        <sz val="10"/>
        <color indexed="8"/>
        <rFont val="Calibri"/>
        <family val="2"/>
      </rPr>
      <t xml:space="preserve">Fondation de prévoyance Artes &amp; Comoedia </t>
    </r>
    <r>
      <rPr>
        <sz val="10"/>
        <color indexed="8"/>
        <rFont val="Calibri"/>
        <family val="2"/>
      </rPr>
      <t xml:space="preserve"> et / ou </t>
    </r>
    <r>
      <rPr>
        <b/>
        <sz val="10"/>
        <color indexed="8"/>
        <rFont val="Calibri"/>
        <family val="2"/>
      </rPr>
      <t>Fondation Comoedia</t>
    </r>
  </si>
  <si>
    <t>Et (ci-après l'Employeur)</t>
  </si>
  <si>
    <t>Date de constitution :</t>
  </si>
  <si>
    <t xml:space="preserve">Rue : </t>
  </si>
  <si>
    <t>NPA, lieu, pays :</t>
  </si>
  <si>
    <t>Personne de contact :</t>
  </si>
  <si>
    <t>Email :</t>
  </si>
  <si>
    <t>Téléphone 1 :</t>
  </si>
  <si>
    <t>Téléphone 2 :</t>
  </si>
  <si>
    <t>Assurance prévoyance professionnelle (LPP)</t>
  </si>
  <si>
    <r>
      <rPr>
        <b/>
        <sz val="10"/>
        <color indexed="8"/>
        <rFont val="Calibri"/>
        <family val="2"/>
      </rPr>
      <t>La Fondation de prévoyance</t>
    </r>
    <r>
      <rPr>
        <sz val="10"/>
        <color indexed="8"/>
        <rFont val="Calibri"/>
        <family val="2"/>
      </rPr>
      <t xml:space="preserve"> </t>
    </r>
    <r>
      <rPr>
        <b/>
        <sz val="10"/>
        <color indexed="10"/>
        <rFont val="Calibri"/>
        <family val="2"/>
      </rPr>
      <t>Artes &amp; Comoedia</t>
    </r>
    <r>
      <rPr>
        <sz val="10"/>
        <color indexed="8"/>
        <rFont val="Calibri"/>
        <family val="2"/>
      </rPr>
      <t xml:space="preserve"> est une fondation de prévoyance au sens des articles 331 du Code des Obligations et 48 de la Loi fédérale sur la Prévoyance Professionnelle du 25 juin 1982.</t>
    </r>
  </si>
  <si>
    <r>
      <rPr>
        <b/>
        <sz val="10"/>
        <color indexed="8"/>
        <rFont val="Calibri"/>
        <family val="2"/>
      </rPr>
      <t xml:space="preserve">Par cette convention, l’Employeur déclare s’affilier à la Fondation de prévoyance </t>
    </r>
    <r>
      <rPr>
        <b/>
        <sz val="10"/>
        <color indexed="10"/>
        <rFont val="Calibri"/>
        <family val="2"/>
      </rPr>
      <t>Artes &amp; Comoedia</t>
    </r>
    <r>
      <rPr>
        <b/>
        <sz val="10"/>
        <color indexed="8"/>
        <rFont val="Calibri"/>
        <family val="2"/>
      </rPr>
      <t xml:space="preserve"> pour la couverture LPP des salariés suivants :</t>
    </r>
    <r>
      <rPr>
        <sz val="10"/>
        <color indexed="8"/>
        <rFont val="Calibri"/>
        <family val="2"/>
      </rPr>
      <t xml:space="preserve">  </t>
    </r>
  </si>
  <si>
    <t xml:space="preserve">Cercle des personnes assurées : </t>
  </si>
  <si>
    <t>Date de début de couverture :</t>
  </si>
  <si>
    <t>Assurance accidents de base (LAA) et accidents complémentaire (LAAC) 
et / ou assurance maladie perte de gain (AMPG)</t>
  </si>
  <si>
    <r>
      <rPr>
        <b/>
        <sz val="10"/>
        <color indexed="8"/>
        <rFont val="Calibri"/>
        <family val="2"/>
      </rPr>
      <t>La Fondation</t>
    </r>
    <r>
      <rPr>
        <sz val="10"/>
        <color indexed="8"/>
        <rFont val="Calibri"/>
        <family val="2"/>
      </rPr>
      <t xml:space="preserve"> </t>
    </r>
    <r>
      <rPr>
        <b/>
        <sz val="10"/>
        <color indexed="18"/>
        <rFont val="Calibri"/>
        <family val="2"/>
      </rPr>
      <t>Comoedia</t>
    </r>
    <r>
      <rPr>
        <sz val="10"/>
        <color indexed="8"/>
        <rFont val="Calibri"/>
        <family val="2"/>
      </rPr>
      <t xml:space="preserve"> regroupe des employeurs actifs dans les domaines des arts, de la culture, du spectacle et de l’audiovisuel afin de négocier des contrats d’assurance avec des prestations adaptées aux spécificités des métiers artistiques.</t>
    </r>
  </si>
  <si>
    <r>
      <rPr>
        <b/>
        <sz val="10"/>
        <color indexed="8"/>
        <rFont val="Calibri"/>
        <family val="2"/>
      </rPr>
      <t xml:space="preserve">Par cette convention, l’Employeur déclare s’affilier à la Fondation </t>
    </r>
    <r>
      <rPr>
        <b/>
        <sz val="10"/>
        <color indexed="18"/>
        <rFont val="Calibri"/>
        <family val="2"/>
      </rPr>
      <t>Comoedia</t>
    </r>
    <r>
      <rPr>
        <b/>
        <sz val="10"/>
        <color indexed="8"/>
        <rFont val="Calibri"/>
        <family val="2"/>
      </rPr>
      <t xml:space="preserve"> pour la / les couverture(s) d’assurance(s) suivante(s) :</t>
    </r>
  </si>
  <si>
    <t xml:space="preserve">Assurance accidents de base (LAA) et accidents complémentaire (LAAC) </t>
  </si>
  <si>
    <t>Assurance maladie perte de gain (AMPG)</t>
  </si>
  <si>
    <t>Signatures des personnes autorisées à engager l’Employeur selon ses statuts ou 
le Registre du Commerce</t>
  </si>
  <si>
    <r>
      <rPr>
        <sz val="10"/>
        <color indexed="8"/>
        <rFont val="Calibri"/>
        <family val="2"/>
      </rPr>
      <t>Par sa signature,</t>
    </r>
    <r>
      <rPr>
        <b/>
        <sz val="10"/>
        <color indexed="8"/>
        <rFont val="Calibri"/>
        <family val="2"/>
      </rPr>
      <t xml:space="preserve"> l’Employeur déclare avoir pris connaissance des Statuts et des Règlements relatifs aux Fondations concernées. Il entend se soumettre à leurs conditions, en particulier pour la LPP, à l’obligation de déclarer ses salariés assurés dès le 1er franc et dès le 1er jour de travail</t>
    </r>
    <r>
      <rPr>
        <sz val="10"/>
        <color indexed="8"/>
        <rFont val="Calibri"/>
        <family val="2"/>
      </rPr>
      <t xml:space="preserve"> (les dispositions du Règlement de prévoyance en vigueur restent réservées), et </t>
    </r>
    <r>
      <rPr>
        <b/>
        <sz val="10"/>
        <color indexed="8"/>
        <rFont val="Calibri"/>
        <family val="2"/>
      </rPr>
      <t xml:space="preserve">pour la LAA/LAAC et l’AMPG, aux contrats conclus par la Fondation Comoedia </t>
    </r>
    <r>
      <rPr>
        <sz val="10"/>
        <color indexed="8"/>
        <rFont val="Calibri"/>
        <family val="2"/>
      </rPr>
      <t>(et leurs conditions générales) pour autant qu’il se soit affilié à l’une ou l’autre de ces couvertures. 
Cette convention peut être dénoncée de part et d’autre par courrier recommandé dans un délai de 6 mois pour la fin d’une année. Si l’adresse de l’Employeur est inconnue, la Fondation peut dénoncer sa convention valablement dans la Feuille Officielle Suisse du Commerce (FOSC). Les Fondations se réservent le droit de facturer des frais conformément aux dispositions de l’article 5 de leur règlement interne.</t>
    </r>
  </si>
  <si>
    <t>A défaut de dispositions réglementaires existantes, les règles générales de la législation en vigueur sont applicables. 
Cette convention annule et remplace dès la date de signature toutes les autres conventions ayant déjà été signées entre les deux parties.</t>
  </si>
  <si>
    <t>Lieu :</t>
  </si>
  <si>
    <t>Date :</t>
  </si>
  <si>
    <t xml:space="preserve">Nom : </t>
  </si>
  <si>
    <t xml:space="preserve">Fonction : </t>
  </si>
  <si>
    <t>Signature :</t>
  </si>
  <si>
    <t>Veuillez laisser en blanc, réservé Comoedia / Artes &amp; Comoedia</t>
  </si>
  <si>
    <t>Fondation de prévoyance Artes &amp; Comoedia et / ou Fondation Comoedia</t>
  </si>
  <si>
    <t xml:space="preserve">Lausanne, le  </t>
  </si>
  <si>
    <t>Par la présente, et de manière à pouvoir s'affilier à :</t>
  </si>
  <si>
    <t>L'Employeur ci-après</t>
  </si>
  <si>
    <t xml:space="preserve">atteste que : </t>
  </si>
  <si>
    <t>Les informations ci-dessus sont également valables en cas d'affiliation rétroactive, et pour toute la période de rétroactivité.</t>
  </si>
  <si>
    <t>Fondation de prévoyance 
Artes &amp; Comoedia
c/o Swiss Life Pension Services SA
Avenue de Rumine 13 
Case postale 1260 
CH-1001 Lausanne 
info@fpac.ch
www.fpac.ch
Téléphone : 0848 731 570 / +41 58 311 22 44
Permanence téléphonique : Lundi - vendredi
8h30 - 12h00 et 13h30 - 16h45</t>
  </si>
  <si>
    <t>Attestation de l’employeur conformément à l’art. 1a OPP 2</t>
  </si>
  <si>
    <t>Institution de prévoyance</t>
  </si>
  <si>
    <t>Dénomination du règlement</t>
  </si>
  <si>
    <t>Le respect du principe de l’adéquation sur l’ensemble des différentes institutions de prévoyance a été examiné et confirmé par l’expert ci-dessous (indiquer coordonnées) :</t>
  </si>
  <si>
    <t>30.03.2022 - Nils Gindrat</t>
  </si>
  <si>
    <t>Format conditionnel cellules</t>
  </si>
  <si>
    <t>c</t>
  </si>
  <si>
    <t>Veuillez impérativement utiliser comme programme, à choix :</t>
  </si>
  <si>
    <t>- Microsoft Excel</t>
  </si>
  <si>
    <t>- Libre Office</t>
  </si>
  <si>
    <t>Pour toute information complémentaire, veuillez consulter le manuel utilisateur du présent fichier :</t>
  </si>
  <si>
    <t>https://www.fpac.ch/_files/ugd/74fbc5_e68d84cf544e4728952127166a9a0b51.pdf?index=true</t>
  </si>
  <si>
    <t>Demande d'affiliation - Information préalable</t>
  </si>
  <si>
    <t>Signification des couleurs</t>
  </si>
  <si>
    <t>En cas d'utilisation d'un autre programme le bon fonctionnement du présent fichier n'est pas garanti.</t>
  </si>
  <si>
    <t>Police des caractères spéciaux</t>
  </si>
  <si>
    <t>Champ obligatoire - A compléter</t>
  </si>
  <si>
    <t>Champ facultatif</t>
  </si>
  <si>
    <t>Format du document après impression</t>
  </si>
  <si>
    <t xml:space="preserve">Veuillez prendre note du format après impression ci-dessous. </t>
  </si>
  <si>
    <t>Les documents ne respectant pas ce format seront refusés.</t>
  </si>
  <si>
    <t>v20231109</t>
  </si>
  <si>
    <t>28.11.2022 - Nils Gindrat</t>
  </si>
  <si>
    <t>09.11.2023 - Nils Gindrat</t>
  </si>
  <si>
    <t>Indication format impression correct - Attest OPP2 avec mention si pas LPP</t>
  </si>
</sst>
</file>

<file path=xl/styles.xml><?xml version="1.0" encoding="utf-8"?>
<styleSheet xmlns="http://schemas.openxmlformats.org/spreadsheetml/2006/main">
  <numFmts count="22">
    <numFmt numFmtId="5" formatCode="#,##0\ &quot;CHF&quot;;\-#,##0\ &quot;CHF&quot;"/>
    <numFmt numFmtId="6" formatCode="#,##0\ &quot;CHF&quot;;[Red]\-#,##0\ &quot;CHF&quot;"/>
    <numFmt numFmtId="7" formatCode="#,##0.00\ &quot;CHF&quot;;\-#,##0.00\ &quot;CHF&quot;"/>
    <numFmt numFmtId="8" formatCode="#,##0.00\ &quot;CHF&quot;;[Red]\-#,##0.00\ &quot;CHF&quot;"/>
    <numFmt numFmtId="42" formatCode="_-* #,##0\ &quot;CHF&quot;_-;\-* #,##0\ &quot;CHF&quot;_-;_-* &quot;-&quot;\ &quot;CHF&quot;_-;_-@_-"/>
    <numFmt numFmtId="41" formatCode="_-* #,##0_-;\-* #,##0_-;_-* &quot;-&quot;_-;_-@_-"/>
    <numFmt numFmtId="44" formatCode="_-* #,##0.00\ &quot;CHF&quot;_-;\-* #,##0.00\ &quot;CHF&quot;_-;_-* &quot;-&quot;??\ &quot;CHF&quot;_-;_-@_-"/>
    <numFmt numFmtId="43" formatCode="_-* #,##0.00_-;\-* #,##0.00_-;_-* &quot;-&quot;??_-;_-@_-"/>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 #,##0_ ;_ * \-#,##0_ ;_ * &quot;-&quot;_ ;_ @_ "/>
    <numFmt numFmtId="170" formatCode="_ &quot;CHF&quot;\ * #,##0.00_ ;_ &quot;CHF&quot;\ * \-#,##0.00_ ;_ &quot;CHF&quot;\ * &quot;-&quot;??_ ;_ @_ "/>
    <numFmt numFmtId="171" formatCode="_ * #,##0.00_ ;_ * \-#,##0.00_ ;_ * &quot;-&quot;??_ ;_ @_ "/>
    <numFmt numFmtId="172" formatCode="&quot;fr.&quot;\ #,##0;&quot;fr.&quot;\ \-#,##0"/>
    <numFmt numFmtId="173" formatCode="&quot;fr.&quot;\ #,##0;[Red]&quot;fr.&quot;\ \-#,##0"/>
    <numFmt numFmtId="174" formatCode="&quot;fr.&quot;\ #,##0.00;&quot;fr.&quot;\ \-#,##0.00"/>
    <numFmt numFmtId="175" formatCode="&quot;fr.&quot;\ #,##0.00;[Red]&quot;fr.&quot;\ \-#,##0.00"/>
    <numFmt numFmtId="176" formatCode="_ &quot;fr.&quot;\ * #,##0_ ;_ &quot;fr.&quot;\ * \-#,##0_ ;_ &quot;fr.&quot;\ * &quot;-&quot;_ ;_ @_ "/>
    <numFmt numFmtId="177" formatCode="_ &quot;fr.&quot;\ * #,##0.00_ ;_ &quot;fr.&quot;\ * \-#,##0.00_ ;_ &quot;fr.&quot;\ * &quot;-&quot;??_ ;_ @_ "/>
  </numFmts>
  <fonts count="62">
    <font>
      <sz val="11"/>
      <color indexed="8"/>
      <name val="Calibri"/>
      <family val="2"/>
    </font>
    <font>
      <sz val="10"/>
      <name val="Arial"/>
      <family val="0"/>
    </font>
    <font>
      <sz val="10"/>
      <color indexed="8"/>
      <name val="Calibri"/>
      <family val="2"/>
    </font>
    <font>
      <sz val="16"/>
      <color indexed="8"/>
      <name val="Calibri"/>
      <family val="2"/>
    </font>
    <font>
      <b/>
      <sz val="16"/>
      <color indexed="8"/>
      <name val="Calibri"/>
      <family val="2"/>
    </font>
    <font>
      <b/>
      <sz val="14"/>
      <color indexed="8"/>
      <name val="Calibri"/>
      <family val="2"/>
    </font>
    <font>
      <i/>
      <sz val="10"/>
      <color indexed="8"/>
      <name val="Calibri"/>
      <family val="2"/>
    </font>
    <font>
      <b/>
      <sz val="10"/>
      <color indexed="8"/>
      <name val="Calibri"/>
      <family val="2"/>
    </font>
    <font>
      <u val="single"/>
      <sz val="11"/>
      <color indexed="30"/>
      <name val="Calibri"/>
      <family val="2"/>
    </font>
    <font>
      <b/>
      <sz val="11"/>
      <color indexed="8"/>
      <name val="Calibri"/>
      <family val="2"/>
    </font>
    <font>
      <sz val="14"/>
      <color indexed="8"/>
      <name val="Wingdings"/>
      <family val="0"/>
    </font>
    <font>
      <sz val="14"/>
      <color indexed="8"/>
      <name val="Calibri"/>
      <family val="2"/>
    </font>
    <font>
      <sz val="9"/>
      <color indexed="8"/>
      <name val="Calibri"/>
      <family val="2"/>
    </font>
    <font>
      <b/>
      <sz val="5"/>
      <color indexed="8"/>
      <name val="Calibri"/>
      <family val="2"/>
    </font>
    <font>
      <b/>
      <sz val="10"/>
      <color indexed="10"/>
      <name val="Calibri"/>
      <family val="2"/>
    </font>
    <font>
      <b/>
      <sz val="10"/>
      <color indexed="18"/>
      <name val="Calibri"/>
      <family val="2"/>
    </font>
    <font>
      <sz val="10"/>
      <color indexed="10"/>
      <name val="Calibri"/>
      <family val="2"/>
    </font>
    <font>
      <sz val="8"/>
      <color indexed="10"/>
      <name val="Calibri"/>
      <family val="2"/>
    </font>
    <font>
      <sz val="16"/>
      <color indexed="8"/>
      <name val="Wingdings"/>
      <family val="0"/>
    </font>
    <font>
      <sz val="10"/>
      <color indexed="8"/>
      <name val="Wingdings"/>
      <family val="0"/>
    </font>
    <font>
      <sz val="6"/>
      <color indexed="8"/>
      <name val="Calibri"/>
      <family val="2"/>
    </font>
    <font>
      <sz val="14"/>
      <color indexed="8"/>
      <name val="Webdings"/>
      <family val="1"/>
    </font>
    <font>
      <sz val="12"/>
      <color indexed="8"/>
      <name val="Webdings"/>
      <family val="1"/>
    </font>
    <font>
      <b/>
      <sz val="12"/>
      <color indexed="8"/>
      <name val="Calibri"/>
      <family val="2"/>
    </font>
    <font>
      <b/>
      <sz val="14"/>
      <color indexed="30"/>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25"/>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8"/>
      <name val="Segoe UI"/>
      <family val="2"/>
    </font>
    <font>
      <sz val="8"/>
      <color indexed="10"/>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1"/>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29"/>
        <bgColor indexed="64"/>
      </patternFill>
    </fill>
    <fill>
      <patternFill patternType="solid">
        <fgColor rgb="FFFFFF89"/>
        <bgColor indexed="64"/>
      </patternFill>
    </fill>
    <fill>
      <patternFill patternType="solid">
        <fgColor indexed="51"/>
        <bgColor indexed="64"/>
      </patternFill>
    </fill>
    <fill>
      <patternFill patternType="solid">
        <fgColor indexed="45"/>
        <bgColor indexed="64"/>
      </patternFill>
    </fill>
    <fill>
      <patternFill patternType="solid">
        <fgColor rgb="FFFFC0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0" borderId="2" applyNumberFormat="0" applyFill="0" applyAlignment="0" applyProtection="0"/>
    <xf numFmtId="0" fontId="48" fillId="27" borderId="1" applyNumberFormat="0" applyAlignment="0" applyProtection="0"/>
    <xf numFmtId="0" fontId="49" fillId="28" borderId="0" applyNumberFormat="0" applyBorder="0" applyAlignment="0" applyProtection="0"/>
    <xf numFmtId="0" fontId="8" fillId="0" borderId="0" applyNumberFormat="0" applyFill="0" applyBorder="0" applyAlignment="0" applyProtection="0"/>
    <xf numFmtId="0" fontId="50"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177" fontId="1" fillId="0" borderId="0" applyFill="0" applyBorder="0" applyAlignment="0" applyProtection="0"/>
    <xf numFmtId="176" fontId="1" fillId="0" borderId="0" applyFill="0" applyBorder="0" applyAlignment="0" applyProtection="0"/>
    <xf numFmtId="0" fontId="51" fillId="29" borderId="0" applyNumberFormat="0" applyBorder="0" applyAlignment="0" applyProtection="0"/>
    <xf numFmtId="0" fontId="0" fillId="30" borderId="3" applyNumberFormat="0" applyFont="0" applyAlignment="0" applyProtection="0"/>
    <xf numFmtId="9" fontId="1" fillId="0" borderId="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147">
    <xf numFmtId="0" fontId="0" fillId="0" borderId="0" xfId="0" applyAlignment="1">
      <alignment/>
    </xf>
    <xf numFmtId="0" fontId="0" fillId="0" borderId="0" xfId="0" applyFont="1" applyAlignment="1">
      <alignment/>
    </xf>
    <xf numFmtId="0" fontId="2" fillId="0" borderId="0" xfId="0" applyFont="1" applyAlignment="1">
      <alignment vertical="top"/>
    </xf>
    <xf numFmtId="0" fontId="0" fillId="0" borderId="0" xfId="0" applyFont="1" applyFill="1" applyAlignment="1">
      <alignment/>
    </xf>
    <xf numFmtId="0" fontId="2" fillId="0" borderId="0" xfId="0" applyFont="1" applyAlignment="1">
      <alignment horizontal="left" vertical="top" wrapText="1"/>
    </xf>
    <xf numFmtId="0" fontId="2" fillId="0" borderId="0" xfId="0" applyFont="1" applyAlignment="1">
      <alignment/>
    </xf>
    <xf numFmtId="0" fontId="5" fillId="33" borderId="0" xfId="0" applyFont="1" applyFill="1" applyAlignment="1">
      <alignment/>
    </xf>
    <xf numFmtId="0" fontId="0" fillId="33" borderId="0" xfId="0" applyFont="1" applyFill="1" applyAlignment="1">
      <alignment/>
    </xf>
    <xf numFmtId="0" fontId="2" fillId="33" borderId="0" xfId="0" applyFont="1" applyFill="1" applyAlignment="1">
      <alignment vertical="top"/>
    </xf>
    <xf numFmtId="0" fontId="2" fillId="0" borderId="0" xfId="0" applyFont="1" applyAlignment="1">
      <alignment vertical="top" wrapText="1"/>
    </xf>
    <xf numFmtId="0" fontId="2" fillId="0" borderId="0" xfId="0" applyFont="1" applyFill="1" applyAlignment="1">
      <alignment/>
    </xf>
    <xf numFmtId="0" fontId="2" fillId="0" borderId="0" xfId="0" applyFont="1" applyFill="1" applyAlignment="1">
      <alignment vertical="top"/>
    </xf>
    <xf numFmtId="0" fontId="6" fillId="0" borderId="0" xfId="0" applyFont="1" applyAlignment="1">
      <alignment vertical="top" wrapText="1"/>
    </xf>
    <xf numFmtId="0" fontId="6" fillId="0" borderId="0" xfId="0" applyFont="1" applyFill="1" applyAlignment="1">
      <alignment horizontal="left" vertical="top" wrapText="1"/>
    </xf>
    <xf numFmtId="0" fontId="2" fillId="0" borderId="0" xfId="0" applyFont="1" applyAlignment="1" applyProtection="1">
      <alignment/>
      <protection/>
    </xf>
    <xf numFmtId="0" fontId="7" fillId="0" borderId="0" xfId="0" applyFont="1" applyAlignment="1" applyProtection="1">
      <alignment vertical="top"/>
      <protection/>
    </xf>
    <xf numFmtId="0" fontId="2" fillId="0" borderId="0" xfId="0" applyFont="1" applyAlignment="1" applyProtection="1">
      <alignment vertical="top"/>
      <protection/>
    </xf>
    <xf numFmtId="0" fontId="7" fillId="0" borderId="0" xfId="0" applyFont="1" applyAlignment="1" applyProtection="1">
      <alignment/>
      <protection/>
    </xf>
    <xf numFmtId="0" fontId="2" fillId="0" borderId="0" xfId="0" applyFont="1" applyFill="1" applyAlignment="1">
      <alignment horizontal="left" vertical="top"/>
    </xf>
    <xf numFmtId="0" fontId="7" fillId="0" borderId="0" xfId="0" applyFont="1" applyAlignment="1">
      <alignment/>
    </xf>
    <xf numFmtId="0" fontId="7" fillId="0" borderId="0" xfId="0" applyFont="1" applyAlignment="1">
      <alignment wrapText="1"/>
    </xf>
    <xf numFmtId="14" fontId="2" fillId="0" borderId="0" xfId="0" applyNumberFormat="1" applyFont="1" applyFill="1" applyAlignment="1" applyProtection="1">
      <alignment horizontal="left" vertical="top"/>
      <protection/>
    </xf>
    <xf numFmtId="0" fontId="2" fillId="0" borderId="0" xfId="0" applyNumberFormat="1" applyFont="1" applyFill="1" applyAlignment="1" applyProtection="1">
      <alignment horizontal="left" vertical="top"/>
      <protection/>
    </xf>
    <xf numFmtId="0" fontId="2" fillId="0" borderId="0" xfId="0" applyFont="1" applyFill="1" applyAlignment="1" applyProtection="1">
      <alignment vertical="top" wrapText="1"/>
      <protection/>
    </xf>
    <xf numFmtId="0" fontId="7" fillId="0" borderId="0" xfId="0" applyFont="1" applyAlignment="1">
      <alignment horizontal="left" vertical="top" wrapText="1"/>
    </xf>
    <xf numFmtId="0" fontId="2" fillId="0" borderId="0" xfId="0" applyFont="1" applyAlignment="1">
      <alignment horizontal="left" wrapText="1"/>
    </xf>
    <xf numFmtId="0" fontId="2" fillId="0" borderId="10" xfId="0" applyFont="1" applyBorder="1" applyAlignment="1">
      <alignment horizontal="center" vertical="top" wrapText="1"/>
    </xf>
    <xf numFmtId="0" fontId="2" fillId="0" borderId="11" xfId="0" applyFont="1" applyBorder="1" applyAlignment="1">
      <alignment horizontal="left" vertical="top" wrapText="1"/>
    </xf>
    <xf numFmtId="0" fontId="2" fillId="0" borderId="0" xfId="0" applyFont="1" applyAlignment="1">
      <alignment horizontal="center" vertical="top" wrapText="1"/>
    </xf>
    <xf numFmtId="0" fontId="2" fillId="0" borderId="0" xfId="0" applyFont="1" applyBorder="1" applyAlignment="1">
      <alignment vertical="center" wrapText="1"/>
    </xf>
    <xf numFmtId="0" fontId="2" fillId="0" borderId="0" xfId="0" applyFont="1" applyBorder="1" applyAlignment="1">
      <alignment/>
    </xf>
    <xf numFmtId="0" fontId="2" fillId="0" borderId="0" xfId="0" applyFont="1" applyBorder="1" applyAlignment="1">
      <alignment vertical="top"/>
    </xf>
    <xf numFmtId="0" fontId="0" fillId="0" borderId="0" xfId="0" applyFont="1" applyAlignment="1">
      <alignment horizontal="left" vertical="top" wrapText="1"/>
    </xf>
    <xf numFmtId="0" fontId="0" fillId="0" borderId="0" xfId="0" applyFont="1" applyAlignment="1">
      <alignment horizontal="left" wrapText="1"/>
    </xf>
    <xf numFmtId="0" fontId="4" fillId="0" borderId="0" xfId="0" applyFont="1" applyAlignment="1">
      <alignment horizontal="left" wrapText="1"/>
    </xf>
    <xf numFmtId="0" fontId="4" fillId="0" borderId="0" xfId="0" applyFont="1" applyAlignment="1">
      <alignment/>
    </xf>
    <xf numFmtId="0" fontId="10" fillId="0" borderId="0" xfId="0" applyFont="1" applyAlignment="1">
      <alignment horizontal="right" vertical="top" wrapText="1"/>
    </xf>
    <xf numFmtId="0" fontId="0" fillId="0" borderId="0" xfId="0" applyFont="1" applyAlignment="1">
      <alignment horizontal="left" vertical="top"/>
    </xf>
    <xf numFmtId="0" fontId="0" fillId="0" borderId="0" xfId="0" applyFont="1" applyAlignment="1">
      <alignment horizontal="left"/>
    </xf>
    <xf numFmtId="0" fontId="0" fillId="0" borderId="0" xfId="0" applyFont="1" applyAlignment="1">
      <alignment vertical="top"/>
    </xf>
    <xf numFmtId="0" fontId="0" fillId="0" borderId="0" xfId="0" applyFont="1" applyAlignment="1">
      <alignment horizontal="right" vertical="top" wrapText="1"/>
    </xf>
    <xf numFmtId="0" fontId="11" fillId="0" borderId="0" xfId="0" applyFont="1" applyAlignment="1">
      <alignment horizontal="right" vertical="top" wrapText="1"/>
    </xf>
    <xf numFmtId="0" fontId="13" fillId="0" borderId="0" xfId="0" applyFont="1" applyAlignment="1">
      <alignment horizontal="left" vertical="top" wrapText="1"/>
    </xf>
    <xf numFmtId="0" fontId="2" fillId="0" borderId="0" xfId="0" applyFont="1" applyAlignment="1">
      <alignment horizontal="left" vertical="top"/>
    </xf>
    <xf numFmtId="0" fontId="7" fillId="0" borderId="0" xfId="0" applyFont="1" applyFill="1" applyAlignment="1">
      <alignment horizontal="left" vertical="top" wrapText="1"/>
    </xf>
    <xf numFmtId="0" fontId="7" fillId="0" borderId="0" xfId="0" applyFont="1" applyAlignment="1">
      <alignment vertical="center" wrapText="1"/>
    </xf>
    <xf numFmtId="0" fontId="2" fillId="0" borderId="0" xfId="0" applyFont="1" applyAlignment="1">
      <alignment horizontal="left"/>
    </xf>
    <xf numFmtId="0" fontId="2" fillId="0" borderId="0" xfId="0" applyFont="1" applyAlignment="1">
      <alignment vertical="center" wrapText="1"/>
    </xf>
    <xf numFmtId="49" fontId="2" fillId="0" borderId="0" xfId="0" applyNumberFormat="1" applyFont="1" applyAlignment="1">
      <alignment horizontal="left" vertical="top"/>
    </xf>
    <xf numFmtId="0" fontId="2" fillId="0" borderId="0" xfId="0" applyFont="1" applyAlignment="1">
      <alignment horizontal="left" indent="3"/>
    </xf>
    <xf numFmtId="14" fontId="2" fillId="0" borderId="0" xfId="0" applyNumberFormat="1" applyFont="1" applyAlignment="1">
      <alignment horizontal="left" vertical="top"/>
    </xf>
    <xf numFmtId="0" fontId="2" fillId="34" borderId="0" xfId="0" applyFont="1" applyFill="1" applyAlignment="1">
      <alignment/>
    </xf>
    <xf numFmtId="0" fontId="16" fillId="0" borderId="12" xfId="0" applyFont="1" applyBorder="1" applyAlignment="1">
      <alignment/>
    </xf>
    <xf numFmtId="0" fontId="16" fillId="0" borderId="13" xfId="0" applyFont="1" applyBorder="1" applyAlignment="1">
      <alignment/>
    </xf>
    <xf numFmtId="0" fontId="2" fillId="0" borderId="13" xfId="0" applyFont="1" applyBorder="1" applyAlignment="1">
      <alignment/>
    </xf>
    <xf numFmtId="0" fontId="16" fillId="0" borderId="14" xfId="0" applyFont="1" applyBorder="1" applyAlignment="1">
      <alignment horizontal="right" vertical="top"/>
    </xf>
    <xf numFmtId="0" fontId="2" fillId="0" borderId="15" xfId="0" applyFont="1" applyBorder="1" applyAlignment="1">
      <alignment/>
    </xf>
    <xf numFmtId="0" fontId="17" fillId="0" borderId="16" xfId="0" applyFont="1" applyBorder="1" applyAlignment="1">
      <alignment horizontal="right" vertical="top"/>
    </xf>
    <xf numFmtId="0" fontId="2" fillId="0" borderId="16" xfId="0" applyFont="1" applyBorder="1" applyAlignment="1">
      <alignment vertical="top"/>
    </xf>
    <xf numFmtId="0" fontId="0" fillId="0" borderId="15" xfId="0" applyFont="1" applyBorder="1" applyAlignment="1">
      <alignment/>
    </xf>
    <xf numFmtId="0" fontId="0" fillId="0" borderId="0" xfId="0" applyFont="1" applyBorder="1" applyAlignment="1">
      <alignment/>
    </xf>
    <xf numFmtId="0" fontId="0" fillId="0" borderId="17" xfId="0" applyFont="1" applyBorder="1" applyAlignment="1">
      <alignment/>
    </xf>
    <xf numFmtId="0" fontId="0" fillId="0" borderId="18" xfId="0" applyFont="1" applyBorder="1" applyAlignment="1">
      <alignment/>
    </xf>
    <xf numFmtId="0" fontId="2" fillId="0" borderId="19" xfId="0" applyFont="1" applyBorder="1" applyAlignment="1">
      <alignment vertical="top"/>
    </xf>
    <xf numFmtId="0" fontId="2" fillId="0" borderId="0" xfId="0" applyFont="1" applyBorder="1" applyAlignment="1">
      <alignment horizontal="left" indent="1"/>
    </xf>
    <xf numFmtId="14" fontId="2" fillId="0" borderId="0" xfId="0" applyNumberFormat="1" applyFont="1" applyAlignment="1">
      <alignment horizontal="right" vertical="top" wrapText="1"/>
    </xf>
    <xf numFmtId="14" fontId="2" fillId="0" borderId="0" xfId="0" applyNumberFormat="1" applyFont="1" applyAlignment="1">
      <alignment horizontal="left" vertical="top" wrapText="1"/>
    </xf>
    <xf numFmtId="0" fontId="2" fillId="0" borderId="0" xfId="0" applyFont="1" applyAlignment="1">
      <alignment horizontal="left" vertical="top" indent="2"/>
    </xf>
    <xf numFmtId="0" fontId="18" fillId="0" borderId="20" xfId="0" applyFont="1" applyBorder="1" applyAlignment="1">
      <alignment vertical="top"/>
    </xf>
    <xf numFmtId="0" fontId="2" fillId="0" borderId="0" xfId="0" applyFont="1" applyFill="1" applyBorder="1" applyAlignment="1">
      <alignment/>
    </xf>
    <xf numFmtId="0" fontId="19" fillId="0" borderId="0" xfId="0" applyFont="1" applyBorder="1" applyAlignment="1">
      <alignment/>
    </xf>
    <xf numFmtId="0" fontId="18" fillId="0" borderId="13" xfId="0" applyFont="1" applyBorder="1" applyAlignment="1">
      <alignment vertical="top"/>
    </xf>
    <xf numFmtId="0" fontId="19" fillId="0" borderId="15" xfId="0" applyFont="1" applyBorder="1" applyAlignment="1">
      <alignment/>
    </xf>
    <xf numFmtId="0" fontId="20" fillId="0" borderId="0" xfId="0" applyFont="1" applyAlignment="1">
      <alignment horizontal="right" wrapText="1"/>
    </xf>
    <xf numFmtId="0" fontId="22" fillId="0" borderId="0" xfId="0" applyFont="1" applyAlignment="1">
      <alignment horizontal="right" vertical="top" wrapText="1"/>
    </xf>
    <xf numFmtId="0" fontId="21" fillId="0" borderId="10" xfId="0" applyFont="1" applyBorder="1" applyAlignment="1">
      <alignment vertical="top"/>
    </xf>
    <xf numFmtId="0" fontId="21" fillId="0" borderId="12" xfId="0" applyFont="1" applyBorder="1" applyAlignment="1">
      <alignment vertical="top"/>
    </xf>
    <xf numFmtId="0" fontId="0" fillId="0" borderId="21" xfId="0" applyFont="1" applyFill="1" applyBorder="1" applyAlignment="1">
      <alignment/>
    </xf>
    <xf numFmtId="0" fontId="2" fillId="0" borderId="21" xfId="0" applyFont="1" applyFill="1" applyBorder="1" applyAlignment="1">
      <alignment/>
    </xf>
    <xf numFmtId="0" fontId="3" fillId="0" borderId="0" xfId="0" applyFont="1" applyAlignment="1" applyProtection="1">
      <alignment/>
      <protection/>
    </xf>
    <xf numFmtId="0" fontId="0" fillId="0" borderId="0" xfId="0" applyFont="1" applyAlignment="1" applyProtection="1">
      <alignment/>
      <protection/>
    </xf>
    <xf numFmtId="0" fontId="0" fillId="0" borderId="0" xfId="0" applyFont="1" applyFill="1" applyAlignment="1" applyProtection="1">
      <alignment/>
      <protection/>
    </xf>
    <xf numFmtId="14" fontId="0" fillId="0" borderId="0" xfId="0" applyNumberFormat="1" applyFont="1" applyAlignment="1" applyProtection="1">
      <alignment/>
      <protection/>
    </xf>
    <xf numFmtId="0" fontId="0" fillId="0" borderId="0" xfId="0" applyNumberFormat="1" applyFont="1" applyAlignment="1" applyProtection="1">
      <alignment/>
      <protection/>
    </xf>
    <xf numFmtId="0" fontId="4" fillId="0" borderId="0" xfId="0" applyFont="1" applyAlignment="1" applyProtection="1">
      <alignment vertical="top"/>
      <protection/>
    </xf>
    <xf numFmtId="0" fontId="2" fillId="0" borderId="0" xfId="0" applyFont="1" applyAlignment="1" applyProtection="1">
      <alignment horizontal="left" vertical="top" wrapText="1"/>
      <protection/>
    </xf>
    <xf numFmtId="0" fontId="8" fillId="0" borderId="0" xfId="44" applyAlignment="1" applyProtection="1">
      <alignment vertical="top"/>
      <protection/>
    </xf>
    <xf numFmtId="0" fontId="5" fillId="33" borderId="0" xfId="0" applyFont="1" applyFill="1" applyAlignment="1" applyProtection="1">
      <alignment/>
      <protection/>
    </xf>
    <xf numFmtId="0" fontId="0" fillId="33" borderId="0" xfId="0" applyFont="1" applyFill="1" applyAlignment="1" applyProtection="1">
      <alignment/>
      <protection/>
    </xf>
    <xf numFmtId="0" fontId="2" fillId="33" borderId="0" xfId="0" applyFont="1" applyFill="1" applyAlignment="1" applyProtection="1">
      <alignment vertical="top"/>
      <protection/>
    </xf>
    <xf numFmtId="0" fontId="0" fillId="0" borderId="0" xfId="0" applyFont="1" applyFill="1" applyAlignment="1" applyProtection="1">
      <alignment horizontal="right"/>
      <protection/>
    </xf>
    <xf numFmtId="0" fontId="2" fillId="35" borderId="0" xfId="0" applyFont="1" applyFill="1" applyAlignment="1" applyProtection="1">
      <alignment vertical="top"/>
      <protection/>
    </xf>
    <xf numFmtId="0" fontId="4" fillId="35" borderId="0" xfId="0" applyFont="1" applyFill="1" applyAlignment="1" applyProtection="1">
      <alignment vertical="top"/>
      <protection/>
    </xf>
    <xf numFmtId="0" fontId="0" fillId="35" borderId="0" xfId="0" applyFont="1" applyFill="1" applyAlignment="1" applyProtection="1">
      <alignment/>
      <protection/>
    </xf>
    <xf numFmtId="0" fontId="2" fillId="35" borderId="0" xfId="0" applyFont="1" applyFill="1" applyAlignment="1" applyProtection="1">
      <alignment horizontal="left" vertical="top" wrapText="1"/>
      <protection/>
    </xf>
    <xf numFmtId="0" fontId="2" fillId="35" borderId="0" xfId="0" applyFont="1" applyFill="1" applyAlignment="1" applyProtection="1" quotePrefix="1">
      <alignment vertical="top"/>
      <protection/>
    </xf>
    <xf numFmtId="0" fontId="8" fillId="0" borderId="0" xfId="44" applyAlignment="1" applyProtection="1">
      <alignment horizontal="center" vertical="top"/>
      <protection/>
    </xf>
    <xf numFmtId="0" fontId="8" fillId="0" borderId="0" xfId="44" applyAlignment="1" applyProtection="1">
      <alignment horizontal="left" vertical="top"/>
      <protection/>
    </xf>
    <xf numFmtId="0" fontId="2" fillId="0" borderId="0" xfId="0" applyFont="1" applyBorder="1" applyAlignment="1">
      <alignment horizontal="left" vertical="top" wrapText="1"/>
    </xf>
    <xf numFmtId="0" fontId="2" fillId="0" borderId="16" xfId="0" applyFont="1" applyBorder="1" applyAlignment="1">
      <alignment horizontal="left" vertical="top" wrapText="1"/>
    </xf>
    <xf numFmtId="0" fontId="7" fillId="33" borderId="0" xfId="0" applyFont="1" applyFill="1" applyBorder="1" applyAlignment="1">
      <alignment horizontal="left" vertical="top" wrapText="1"/>
    </xf>
    <xf numFmtId="0" fontId="2" fillId="0" borderId="0" xfId="0" applyFont="1" applyBorder="1" applyAlignment="1">
      <alignment horizontal="left" vertical="center" wrapText="1"/>
    </xf>
    <xf numFmtId="0" fontId="2" fillId="0" borderId="11" xfId="0" applyFont="1" applyBorder="1" applyAlignment="1">
      <alignment horizontal="left" vertical="top" wrapText="1"/>
    </xf>
    <xf numFmtId="0" fontId="2" fillId="0" borderId="14" xfId="0" applyFont="1" applyBorder="1" applyAlignment="1">
      <alignment horizontal="left" vertical="top" wrapText="1"/>
    </xf>
    <xf numFmtId="0" fontId="12" fillId="0" borderId="0" xfId="0" applyFont="1" applyBorder="1" applyAlignment="1">
      <alignment horizontal="left" vertical="top" wrapText="1"/>
    </xf>
    <xf numFmtId="0" fontId="5" fillId="0" borderId="0" xfId="0" applyFont="1" applyBorder="1" applyAlignment="1">
      <alignment horizontal="left" vertical="top" wrapText="1"/>
    </xf>
    <xf numFmtId="0" fontId="2" fillId="0" borderId="0" xfId="0" applyFont="1" applyBorder="1" applyAlignment="1">
      <alignment horizontal="left"/>
    </xf>
    <xf numFmtId="0" fontId="2" fillId="0" borderId="0" xfId="0" applyFont="1" applyAlignment="1">
      <alignment horizontal="left" vertical="top"/>
    </xf>
    <xf numFmtId="0" fontId="23" fillId="0" borderId="0" xfId="0" applyFont="1" applyAlignment="1">
      <alignment horizontal="center" vertical="center" wrapText="1"/>
    </xf>
    <xf numFmtId="0" fontId="7" fillId="33" borderId="22" xfId="0" applyFont="1" applyFill="1" applyBorder="1" applyAlignment="1">
      <alignment horizontal="left" vertical="top" wrapText="1"/>
    </xf>
    <xf numFmtId="0" fontId="7" fillId="0" borderId="0" xfId="0" applyFont="1" applyBorder="1" applyAlignment="1">
      <alignment horizontal="left" vertical="top" wrapText="1"/>
    </xf>
    <xf numFmtId="14" fontId="2" fillId="0" borderId="0" xfId="0" applyNumberFormat="1" applyFont="1" applyBorder="1" applyAlignment="1">
      <alignment horizontal="left"/>
    </xf>
    <xf numFmtId="49" fontId="2" fillId="0" borderId="0" xfId="0" applyNumberFormat="1" applyFont="1" applyBorder="1" applyAlignment="1">
      <alignment horizontal="left" vertical="center" wrapText="1"/>
    </xf>
    <xf numFmtId="0" fontId="2" fillId="0" borderId="0" xfId="0" applyFont="1" applyBorder="1" applyAlignment="1">
      <alignment horizontal="left" vertical="center"/>
    </xf>
    <xf numFmtId="0" fontId="6" fillId="0" borderId="0" xfId="0" applyFont="1" applyBorder="1" applyAlignment="1">
      <alignment horizontal="left" vertical="top" wrapText="1"/>
    </xf>
    <xf numFmtId="0" fontId="2" fillId="0" borderId="0" xfId="0" applyFont="1" applyAlignment="1">
      <alignment horizontal="left"/>
    </xf>
    <xf numFmtId="14" fontId="2" fillId="0" borderId="0" xfId="0" applyNumberFormat="1" applyFont="1" applyAlignment="1">
      <alignment horizontal="left"/>
    </xf>
    <xf numFmtId="0" fontId="0" fillId="0" borderId="0" xfId="0" applyFont="1" applyBorder="1" applyAlignment="1">
      <alignment horizontal="left" wrapText="1"/>
    </xf>
    <xf numFmtId="0" fontId="0" fillId="0" borderId="0" xfId="0" applyFont="1" applyBorder="1" applyAlignment="1">
      <alignment horizontal="left" vertical="top" wrapText="1"/>
    </xf>
    <xf numFmtId="0" fontId="5" fillId="0" borderId="23" xfId="0" applyFont="1" applyBorder="1" applyAlignment="1">
      <alignment horizontal="center" vertical="top"/>
    </xf>
    <xf numFmtId="0" fontId="2" fillId="0" borderId="0" xfId="0" applyFont="1" applyBorder="1" applyAlignment="1">
      <alignment horizontal="left" wrapText="1"/>
    </xf>
    <xf numFmtId="0" fontId="2" fillId="36" borderId="0" xfId="0" applyFont="1" applyFill="1" applyBorder="1" applyAlignment="1" applyProtection="1">
      <alignment horizontal="left" vertical="top" wrapText="1"/>
      <protection locked="0"/>
    </xf>
    <xf numFmtId="14" fontId="2" fillId="37" borderId="0" xfId="0" applyNumberFormat="1" applyFont="1" applyFill="1" applyBorder="1" applyAlignment="1" applyProtection="1">
      <alignment horizontal="left" vertical="top"/>
      <protection locked="0"/>
    </xf>
    <xf numFmtId="0" fontId="9" fillId="0" borderId="0" xfId="0" applyFont="1" applyBorder="1" applyAlignment="1">
      <alignment horizontal="left" vertical="top" wrapText="1"/>
    </xf>
    <xf numFmtId="0" fontId="4" fillId="0" borderId="0" xfId="0" applyFont="1" applyBorder="1" applyAlignment="1">
      <alignment horizontal="left" wrapText="1"/>
    </xf>
    <xf numFmtId="0" fontId="2" fillId="37" borderId="0" xfId="0" applyFont="1" applyFill="1" applyBorder="1" applyAlignment="1" applyProtection="1">
      <alignment horizontal="left" vertical="top"/>
      <protection locked="0"/>
    </xf>
    <xf numFmtId="0" fontId="2" fillId="0" borderId="20" xfId="0" applyFont="1" applyBorder="1" applyAlignment="1">
      <alignment horizontal="left" vertical="top" wrapText="1"/>
    </xf>
    <xf numFmtId="0" fontId="2" fillId="36" borderId="0" xfId="0" applyFont="1" applyFill="1" applyBorder="1" applyAlignment="1" applyProtection="1">
      <alignment horizontal="left" vertical="top"/>
      <protection locked="0"/>
    </xf>
    <xf numFmtId="0" fontId="2" fillId="0" borderId="0" xfId="0" applyFont="1" applyFill="1" applyBorder="1" applyAlignment="1" applyProtection="1">
      <alignment horizontal="left" vertical="top" wrapText="1"/>
      <protection/>
    </xf>
    <xf numFmtId="0" fontId="2" fillId="0" borderId="0" xfId="0" applyFont="1" applyBorder="1" applyAlignment="1" applyProtection="1">
      <alignment horizontal="left" vertical="top"/>
      <protection locked="0"/>
    </xf>
    <xf numFmtId="0" fontId="2" fillId="36" borderId="0" xfId="0" applyFont="1" applyFill="1" applyBorder="1" applyAlignment="1" applyProtection="1">
      <alignment/>
      <protection locked="0"/>
    </xf>
    <xf numFmtId="0" fontId="2" fillId="36" borderId="0" xfId="0" applyNumberFormat="1" applyFont="1" applyFill="1" applyBorder="1" applyAlignment="1" applyProtection="1">
      <alignment horizontal="left" vertical="top"/>
      <protection locked="0"/>
    </xf>
    <xf numFmtId="0" fontId="2" fillId="0" borderId="0" xfId="0" applyFont="1" applyFill="1" applyBorder="1" applyAlignment="1">
      <alignment horizontal="center" vertical="top"/>
    </xf>
    <xf numFmtId="49" fontId="2" fillId="36" borderId="0" xfId="0" applyNumberFormat="1" applyFont="1" applyFill="1" applyBorder="1" applyAlignment="1" applyProtection="1">
      <alignment horizontal="left" vertical="top" wrapText="1"/>
      <protection locked="0"/>
    </xf>
    <xf numFmtId="49" fontId="2" fillId="37" borderId="0" xfId="0" applyNumberFormat="1" applyFont="1" applyFill="1" applyBorder="1" applyAlignment="1" applyProtection="1">
      <alignment horizontal="left" vertical="top"/>
      <protection locked="0"/>
    </xf>
    <xf numFmtId="0" fontId="8" fillId="36" borderId="0" xfId="44" applyNumberFormat="1" applyFill="1" applyBorder="1" applyAlignment="1" applyProtection="1">
      <alignment vertical="top"/>
      <protection locked="0"/>
    </xf>
    <xf numFmtId="0" fontId="2" fillId="0" borderId="0" xfId="0" applyFont="1" applyBorder="1" applyAlignment="1" applyProtection="1">
      <alignment horizontal="left"/>
      <protection/>
    </xf>
    <xf numFmtId="0" fontId="2" fillId="36" borderId="0" xfId="0" applyFont="1" applyFill="1" applyBorder="1" applyAlignment="1" applyProtection="1">
      <alignment horizontal="left" vertical="top" wrapText="1"/>
      <protection/>
    </xf>
    <xf numFmtId="0" fontId="2" fillId="0" borderId="0" xfId="0" applyFont="1" applyBorder="1" applyAlignment="1" applyProtection="1">
      <alignment horizontal="left" vertical="top"/>
      <protection/>
    </xf>
    <xf numFmtId="14" fontId="2" fillId="36" borderId="0" xfId="0" applyNumberFormat="1" applyFont="1" applyFill="1" applyBorder="1" applyAlignment="1" applyProtection="1">
      <alignment horizontal="left" vertical="top" wrapText="1"/>
      <protection locked="0"/>
    </xf>
    <xf numFmtId="0" fontId="2" fillId="0" borderId="0" xfId="0" applyFont="1" applyBorder="1" applyAlignment="1" applyProtection="1">
      <alignment horizontal="left" vertical="top" wrapText="1"/>
      <protection/>
    </xf>
    <xf numFmtId="0" fontId="61" fillId="0" borderId="0" xfId="44" applyFont="1" applyAlignment="1" applyProtection="1">
      <alignment horizontal="left"/>
      <protection/>
    </xf>
    <xf numFmtId="0" fontId="24" fillId="0" borderId="0" xfId="44" applyFont="1" applyAlignment="1" applyProtection="1">
      <alignment horizontal="left"/>
      <protection/>
    </xf>
    <xf numFmtId="0" fontId="2" fillId="0" borderId="0" xfId="0" applyFont="1" applyAlignment="1" applyProtection="1">
      <alignment horizontal="left" vertical="top"/>
      <protection/>
    </xf>
    <xf numFmtId="0" fontId="0" fillId="38" borderId="0" xfId="0" applyFont="1" applyFill="1" applyAlignment="1" applyProtection="1">
      <alignment horizontal="left"/>
      <protection/>
    </xf>
    <xf numFmtId="0" fontId="2" fillId="37" borderId="0" xfId="0" applyFont="1" applyFill="1" applyBorder="1" applyAlignment="1" applyProtection="1">
      <alignment horizontal="left" vertical="top"/>
      <protection/>
    </xf>
    <xf numFmtId="0" fontId="2" fillId="0" borderId="0" xfId="0" applyFont="1" applyBorder="1" applyAlignment="1">
      <alignment horizontal="left" vertical="top"/>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18">
    <dxf>
      <fill>
        <patternFill>
          <bgColor rgb="FFFF0000"/>
        </patternFill>
      </fill>
    </dxf>
    <dxf>
      <font>
        <b val="0"/>
        <sz val="11"/>
        <color indexed="8"/>
      </font>
      <fill>
        <patternFill patternType="solid">
          <fgColor indexed="26"/>
          <bgColor indexed="9"/>
        </patternFill>
      </fill>
    </dxf>
    <dxf>
      <font>
        <b val="0"/>
        <sz val="11"/>
        <color indexed="9"/>
      </font>
    </dxf>
    <dxf>
      <font>
        <b val="0"/>
        <sz val="11"/>
        <color indexed="9"/>
      </font>
      <fill>
        <patternFill patternType="solid">
          <fgColor indexed="26"/>
          <bgColor indexed="9"/>
        </patternFill>
      </fill>
    </dxf>
    <dxf>
      <font>
        <b val="0"/>
        <sz val="11"/>
        <color indexed="9"/>
      </font>
      <fill>
        <patternFill patternType="solid">
          <fgColor indexed="26"/>
          <bgColor indexed="9"/>
        </patternFill>
      </fill>
    </dxf>
    <dxf>
      <font>
        <b val="0"/>
        <sz val="11"/>
        <color indexed="8"/>
      </font>
      <fill>
        <patternFill patternType="solid">
          <fgColor indexed="26"/>
          <bgColor indexed="9"/>
        </patternFill>
      </fill>
    </dxf>
    <dxf>
      <font>
        <b val="0"/>
        <sz val="11"/>
        <color indexed="9"/>
      </font>
    </dxf>
    <dxf>
      <font>
        <b val="0"/>
        <sz val="11"/>
        <color indexed="8"/>
      </font>
      <fill>
        <patternFill patternType="solid">
          <fgColor indexed="26"/>
          <bgColor indexed="9"/>
        </patternFill>
      </fill>
    </dxf>
    <dxf>
      <font>
        <b val="0"/>
        <sz val="11"/>
        <color indexed="8"/>
      </font>
      <fill>
        <patternFill patternType="solid">
          <fgColor indexed="47"/>
          <bgColor indexed="51"/>
        </patternFill>
      </fill>
    </dxf>
    <dxf>
      <font>
        <b val="0"/>
        <sz val="11"/>
        <color indexed="9"/>
      </font>
      <fill>
        <patternFill patternType="solid">
          <fgColor indexed="26"/>
          <bgColor indexed="9"/>
        </patternFill>
      </fill>
    </dxf>
    <dxf>
      <font>
        <b val="0"/>
        <sz val="11"/>
        <color indexed="8"/>
      </font>
      <fill>
        <patternFill patternType="solid">
          <fgColor indexed="26"/>
          <bgColor indexed="9"/>
        </patternFill>
      </fill>
    </dxf>
    <dxf>
      <font>
        <b val="0"/>
        <sz val="11"/>
        <color indexed="8"/>
      </font>
      <fill>
        <patternFill patternType="solid">
          <fgColor indexed="47"/>
          <bgColor indexed="51"/>
        </patternFill>
      </fill>
    </dxf>
    <dxf>
      <font>
        <b val="0"/>
        <sz val="11"/>
        <color indexed="9"/>
      </font>
      <fill>
        <patternFill patternType="solid">
          <fgColor indexed="26"/>
          <bgColor indexed="9"/>
        </patternFill>
      </fill>
    </dxf>
    <dxf>
      <font>
        <b val="0"/>
        <sz val="11"/>
        <color indexed="8"/>
      </font>
      <fill>
        <patternFill patternType="solid">
          <fgColor indexed="26"/>
          <bgColor indexed="9"/>
        </patternFill>
      </fill>
    </dxf>
    <dxf>
      <font>
        <b val="0"/>
        <sz val="11"/>
        <color indexed="9"/>
      </font>
    </dxf>
    <dxf>
      <font>
        <b val="0"/>
        <sz val="11"/>
        <color indexed="9"/>
      </font>
      <fill>
        <patternFill patternType="solid">
          <fgColor indexed="26"/>
          <bgColor indexed="9"/>
        </patternFill>
      </fill>
    </dxf>
    <dxf>
      <font>
        <b val="0"/>
        <sz val="11"/>
        <color indexed="9"/>
      </font>
      <fill>
        <patternFill patternType="solid">
          <fgColor indexed="26"/>
          <bgColor indexed="9"/>
        </patternFill>
      </fill>
    </dxf>
    <dxf>
      <font>
        <b val="0"/>
        <sz val="11"/>
        <color indexed="8"/>
      </font>
      <fill>
        <patternFill patternType="solid">
          <fgColor indexed="26"/>
          <bgColor indexed="9"/>
        </patternFill>
      </fill>
    </dxf>
    <dxf>
      <font>
        <b val="0"/>
        <sz val="11"/>
        <color indexed="8"/>
      </font>
      <fill>
        <patternFill patternType="solid">
          <fgColor indexed="47"/>
          <bgColor indexed="51"/>
        </patternFill>
      </fill>
    </dxf>
    <dxf>
      <font>
        <b val="0"/>
        <sz val="11"/>
        <color indexed="9"/>
      </font>
      <fill>
        <patternFill patternType="solid">
          <fgColor indexed="26"/>
          <bgColor indexed="9"/>
        </patternFill>
      </fill>
    </dxf>
    <dxf>
      <font>
        <b val="0"/>
        <sz val="11"/>
        <color indexed="8"/>
      </font>
      <fill>
        <patternFill patternType="solid">
          <fgColor indexed="26"/>
          <bgColor indexed="9"/>
        </patternFill>
      </fill>
    </dxf>
    <dxf>
      <font>
        <b val="0"/>
        <sz val="11"/>
        <color indexed="8"/>
      </font>
      <fill>
        <patternFill patternType="solid">
          <fgColor indexed="47"/>
          <bgColor indexed="51"/>
        </patternFill>
      </fill>
    </dxf>
    <dxf>
      <font>
        <b val="0"/>
        <sz val="11"/>
        <color indexed="9"/>
      </font>
      <fill>
        <patternFill patternType="solid">
          <fgColor indexed="26"/>
          <bgColor indexed="9"/>
        </patternFill>
      </fill>
    </dxf>
    <dxf>
      <font>
        <b val="0"/>
        <sz val="11"/>
        <color indexed="8"/>
      </font>
      <fill>
        <patternFill patternType="solid">
          <fgColor indexed="52"/>
          <bgColor indexed="29"/>
        </patternFill>
      </fill>
    </dxf>
    <dxf>
      <font>
        <b val="0"/>
        <sz val="11"/>
        <color indexed="8"/>
      </font>
      <fill>
        <patternFill patternType="solid">
          <fgColor indexed="52"/>
          <bgColor indexed="29"/>
        </patternFill>
      </fill>
    </dxf>
    <dxf>
      <font>
        <b val="0"/>
        <sz val="11"/>
        <color indexed="8"/>
      </font>
      <fill>
        <patternFill patternType="solid">
          <fgColor indexed="52"/>
          <bgColor indexed="29"/>
        </patternFill>
      </fill>
    </dxf>
    <dxf>
      <font>
        <b val="0"/>
        <sz val="11"/>
        <color indexed="8"/>
      </font>
      <fill>
        <patternFill patternType="solid">
          <fgColor indexed="47"/>
          <bgColor indexed="51"/>
        </patternFill>
      </fill>
    </dxf>
    <dxf>
      <font>
        <b val="0"/>
        <sz val="11"/>
        <color indexed="9"/>
      </font>
      <fill>
        <patternFill patternType="solid">
          <fgColor indexed="26"/>
          <bgColor indexed="9"/>
        </patternFill>
      </fill>
    </dxf>
    <dxf>
      <font>
        <b val="0"/>
        <sz val="11"/>
        <color indexed="9"/>
      </font>
      <fill>
        <patternFill patternType="solid">
          <fgColor indexed="26"/>
          <bgColor indexed="9"/>
        </patternFill>
      </fill>
    </dxf>
    <dxf>
      <font>
        <b val="0"/>
        <sz val="11"/>
        <color indexed="8"/>
      </font>
      <fill>
        <patternFill patternType="none">
          <fgColor indexed="64"/>
          <bgColor indexed="65"/>
        </patternFill>
      </fill>
    </dxf>
    <dxf>
      <font>
        <b val="0"/>
        <sz val="11"/>
        <color indexed="9"/>
      </font>
      <fill>
        <patternFill patternType="solid">
          <fgColor indexed="26"/>
          <bgColor indexed="9"/>
        </patternFill>
      </fill>
    </dxf>
    <dxf>
      <font>
        <b val="0"/>
        <sz val="11"/>
        <color indexed="8"/>
      </font>
      <fill>
        <patternFill patternType="none">
          <fgColor indexed="64"/>
          <bgColor indexed="65"/>
        </patternFill>
      </fill>
    </dxf>
    <dxf>
      <font>
        <b val="0"/>
        <sz val="11"/>
        <color indexed="8"/>
      </font>
      <fill>
        <patternFill patternType="solid">
          <fgColor indexed="26"/>
          <bgColor indexed="9"/>
        </patternFill>
      </fill>
    </dxf>
    <dxf>
      <font>
        <b val="0"/>
        <sz val="11"/>
        <color indexed="9"/>
      </font>
      <fill>
        <patternFill patternType="solid">
          <fgColor indexed="26"/>
          <bgColor indexed="9"/>
        </patternFill>
      </fill>
    </dxf>
    <dxf>
      <font>
        <b val="0"/>
        <sz val="11"/>
        <color indexed="8"/>
      </font>
      <fill>
        <patternFill patternType="none">
          <fgColor indexed="64"/>
          <bgColor indexed="65"/>
        </patternFill>
      </fill>
    </dxf>
    <dxf>
      <font>
        <b val="0"/>
        <sz val="11"/>
        <color indexed="8"/>
      </font>
      <fill>
        <patternFill patternType="none">
          <fgColor indexed="64"/>
          <bgColor indexed="65"/>
        </patternFill>
      </fill>
    </dxf>
    <dxf>
      <font>
        <b val="0"/>
        <sz val="11"/>
        <color indexed="9"/>
      </font>
      <fill>
        <patternFill patternType="solid">
          <fgColor indexed="26"/>
          <bgColor indexed="9"/>
        </patternFill>
      </fill>
    </dxf>
    <dxf>
      <font>
        <b val="0"/>
        <sz val="11"/>
        <color indexed="9"/>
      </font>
      <fill>
        <patternFill patternType="solid">
          <fgColor indexed="26"/>
          <bgColor indexed="9"/>
        </patternFill>
      </fill>
    </dxf>
    <dxf>
      <font>
        <b val="0"/>
        <sz val="11"/>
        <color indexed="8"/>
      </font>
      <fill>
        <patternFill patternType="solid">
          <fgColor indexed="60"/>
          <bgColor indexed="10"/>
        </patternFill>
      </fill>
    </dxf>
    <dxf>
      <font>
        <b val="0"/>
        <sz val="11"/>
        <color indexed="8"/>
      </font>
      <fill>
        <patternFill patternType="solid">
          <fgColor indexed="51"/>
          <bgColor rgb="FF92D050"/>
        </patternFill>
      </fill>
    </dxf>
    <dxf>
      <font>
        <b val="0"/>
        <sz val="11"/>
        <color indexed="8"/>
      </font>
      <fill>
        <patternFill patternType="solid">
          <fgColor indexed="51"/>
          <bgColor rgb="FF92D050"/>
        </patternFill>
      </fill>
    </dxf>
    <dxf>
      <font>
        <b val="0"/>
        <sz val="11"/>
        <color indexed="8"/>
      </font>
      <fill>
        <patternFill patternType="solid">
          <fgColor indexed="26"/>
          <bgColor indexed="9"/>
        </patternFill>
      </fill>
    </dxf>
    <dxf>
      <font>
        <b val="0"/>
        <sz val="11"/>
        <color indexed="9"/>
      </font>
      <fill>
        <patternFill patternType="solid">
          <fgColor indexed="26"/>
          <bgColor indexed="9"/>
        </patternFill>
      </fill>
    </dxf>
    <dxf>
      <font>
        <b val="0"/>
        <sz val="11"/>
        <color indexed="8"/>
      </font>
      <fill>
        <patternFill patternType="solid">
          <fgColor indexed="51"/>
          <bgColor rgb="FF92D050"/>
        </patternFill>
      </fill>
    </dxf>
    <dxf>
      <font>
        <b val="0"/>
        <sz val="11"/>
        <color indexed="8"/>
      </font>
      <fill>
        <patternFill patternType="solid">
          <fgColor indexed="26"/>
          <bgColor indexed="9"/>
        </patternFill>
      </fill>
    </dxf>
    <dxf>
      <font>
        <b val="0"/>
        <sz val="11"/>
        <color indexed="9"/>
      </font>
      <fill>
        <patternFill patternType="solid">
          <fgColor indexed="26"/>
          <bgColor indexed="9"/>
        </patternFill>
      </fill>
    </dxf>
    <dxf>
      <font>
        <b val="0"/>
        <sz val="11"/>
        <color indexed="8"/>
      </font>
      <fill>
        <patternFill patternType="solid">
          <fgColor indexed="51"/>
          <bgColor rgb="FF92D050"/>
        </patternFill>
      </fill>
    </dxf>
    <dxf>
      <font>
        <b val="0"/>
        <sz val="11"/>
        <color indexed="8"/>
      </font>
      <fill>
        <patternFill patternType="solid">
          <fgColor indexed="26"/>
          <bgColor indexed="9"/>
        </patternFill>
      </fill>
    </dxf>
    <dxf>
      <font>
        <b val="0"/>
        <sz val="11"/>
        <color indexed="9"/>
      </font>
      <fill>
        <patternFill patternType="solid">
          <fgColor indexed="26"/>
          <bgColor indexed="9"/>
        </patternFill>
      </fill>
    </dxf>
    <dxf>
      <font>
        <b val="0"/>
        <sz val="11"/>
        <color indexed="8"/>
      </font>
      <fill>
        <patternFill patternType="solid">
          <fgColor indexed="26"/>
          <bgColor indexed="9"/>
        </patternFill>
      </fill>
    </dxf>
    <dxf>
      <font>
        <b val="0"/>
        <sz val="11"/>
        <color indexed="9"/>
      </font>
      <fill>
        <patternFill patternType="solid">
          <fgColor indexed="26"/>
          <bgColor indexed="9"/>
        </patternFill>
      </fill>
    </dxf>
    <dxf>
      <font>
        <b val="0"/>
        <sz val="11"/>
        <color indexed="8"/>
      </font>
      <fill>
        <patternFill patternType="solid">
          <fgColor indexed="26"/>
          <bgColor indexed="9"/>
        </patternFill>
      </fill>
    </dxf>
    <dxf>
      <font>
        <b val="0"/>
        <sz val="11"/>
        <color indexed="8"/>
      </font>
      <fill>
        <patternFill patternType="solid">
          <fgColor indexed="51"/>
          <bgColor indexed="47"/>
        </patternFill>
      </fill>
    </dxf>
    <dxf>
      <font>
        <b val="0"/>
        <sz val="11"/>
        <color indexed="8"/>
      </font>
      <fill>
        <patternFill patternType="solid">
          <fgColor indexed="26"/>
          <bgColor indexed="9"/>
        </patternFill>
      </fill>
    </dxf>
    <dxf>
      <font>
        <b val="0"/>
        <sz val="11"/>
        <color indexed="8"/>
      </font>
      <fill>
        <patternFill patternType="solid">
          <fgColor indexed="26"/>
          <bgColor indexed="9"/>
        </patternFill>
      </fill>
    </dxf>
    <dxf>
      <font>
        <b val="0"/>
        <sz val="11"/>
        <color indexed="9"/>
      </font>
      <fill>
        <patternFill patternType="solid">
          <fgColor indexed="26"/>
          <bgColor indexed="9"/>
        </patternFill>
      </fill>
    </dxf>
    <dxf>
      <font>
        <b val="0"/>
        <sz val="11"/>
        <color indexed="8"/>
      </font>
      <fill>
        <patternFill patternType="solid">
          <fgColor indexed="26"/>
          <bgColor indexed="9"/>
        </patternFill>
      </fill>
    </dxf>
    <dxf>
      <font>
        <b val="0"/>
        <sz val="11"/>
        <color indexed="9"/>
      </font>
      <fill>
        <patternFill patternType="solid">
          <fgColor indexed="26"/>
          <bgColor indexed="9"/>
        </patternFill>
      </fill>
    </dxf>
    <dxf>
      <font>
        <b val="0"/>
        <sz val="11"/>
        <color indexed="8"/>
      </font>
      <fill>
        <patternFill patternType="solid">
          <fgColor indexed="26"/>
          <bgColor indexed="9"/>
        </patternFill>
      </fill>
    </dxf>
    <dxf>
      <font>
        <b val="0"/>
        <sz val="11"/>
        <color indexed="9"/>
      </font>
      <fill>
        <patternFill patternType="solid">
          <fgColor indexed="26"/>
          <bgColor indexed="9"/>
        </patternFill>
      </fill>
    </dxf>
    <dxf>
      <font>
        <b val="0"/>
        <sz val="11"/>
        <color indexed="63"/>
      </font>
      <fill>
        <patternFill patternType="solid">
          <fgColor indexed="26"/>
          <bgColor indexed="9"/>
        </patternFill>
      </fill>
    </dxf>
    <dxf>
      <font>
        <b val="0"/>
        <sz val="11"/>
        <color indexed="9"/>
      </font>
      <fill>
        <patternFill patternType="solid">
          <fgColor indexed="26"/>
          <bgColor indexed="9"/>
        </patternFill>
      </fill>
    </dxf>
    <dxf>
      <font>
        <b val="0"/>
        <sz val="11"/>
        <color indexed="8"/>
      </font>
      <fill>
        <patternFill patternType="solid">
          <fgColor indexed="26"/>
          <bgColor indexed="9"/>
        </patternFill>
      </fill>
    </dxf>
    <dxf>
      <font>
        <b val="0"/>
        <sz val="11"/>
        <color indexed="8"/>
      </font>
      <fill>
        <patternFill patternType="solid">
          <fgColor indexed="60"/>
          <bgColor indexed="10"/>
        </patternFill>
      </fill>
    </dxf>
    <dxf>
      <font>
        <b val="0"/>
        <sz val="11"/>
        <color indexed="8"/>
      </font>
      <fill>
        <patternFill patternType="solid">
          <fgColor indexed="21"/>
          <bgColor rgb="FF92D050"/>
        </patternFill>
      </fill>
    </dxf>
    <dxf>
      <font>
        <b val="0"/>
        <sz val="11"/>
        <color indexed="8"/>
      </font>
      <fill>
        <patternFill patternType="solid">
          <fgColor indexed="47"/>
          <bgColor indexed="51"/>
        </patternFill>
      </fill>
    </dxf>
    <dxf>
      <font>
        <b val="0"/>
        <sz val="11"/>
        <color indexed="8"/>
      </font>
      <fill>
        <patternFill patternType="solid">
          <fgColor indexed="26"/>
          <bgColor indexed="9"/>
        </patternFill>
      </fill>
    </dxf>
    <dxf>
      <font>
        <b val="0"/>
        <sz val="11"/>
        <color indexed="8"/>
      </font>
      <fill>
        <patternFill patternType="solid">
          <fgColor indexed="47"/>
          <bgColor indexed="51"/>
        </patternFill>
      </fill>
    </dxf>
    <dxf>
      <font>
        <b val="0"/>
        <sz val="11"/>
        <color indexed="9"/>
      </font>
      <fill>
        <patternFill patternType="solid">
          <fgColor indexed="26"/>
          <bgColor indexed="9"/>
        </patternFill>
      </fill>
    </dxf>
    <dxf>
      <font>
        <b val="0"/>
        <sz val="11"/>
        <color indexed="9"/>
      </font>
      <fill>
        <patternFill patternType="solid">
          <fgColor indexed="26"/>
          <bgColor indexed="9"/>
        </patternFill>
      </fill>
    </dxf>
    <dxf>
      <font>
        <b val="0"/>
        <sz val="11"/>
        <color indexed="9"/>
      </font>
      <fill>
        <patternFill patternType="solid">
          <fgColor indexed="26"/>
          <bgColor indexed="9"/>
        </patternFill>
      </fill>
    </dxf>
    <dxf>
      <font>
        <b val="0"/>
        <sz val="11"/>
        <color indexed="8"/>
      </font>
      <fill>
        <patternFill patternType="solid">
          <fgColor indexed="26"/>
          <bgColor indexed="9"/>
        </patternFill>
      </fill>
    </dxf>
    <dxf>
      <font>
        <b val="0"/>
        <sz val="11"/>
        <color indexed="8"/>
      </font>
      <fill>
        <patternFill patternType="solid">
          <fgColor indexed="47"/>
          <bgColor indexed="51"/>
        </patternFill>
      </fill>
    </dxf>
    <dxf>
      <font>
        <b val="0"/>
        <sz val="11"/>
        <color indexed="9"/>
      </font>
      <fill>
        <patternFill patternType="solid">
          <fgColor indexed="26"/>
          <bgColor indexed="9"/>
        </patternFill>
      </fill>
    </dxf>
    <dxf>
      <font>
        <b val="0"/>
        <sz val="11"/>
        <color indexed="8"/>
      </font>
      <fill>
        <patternFill patternType="solid">
          <fgColor indexed="60"/>
          <bgColor indexed="10"/>
        </patternFill>
      </fill>
    </dxf>
    <dxf>
      <font>
        <b val="0"/>
        <sz val="11"/>
        <color indexed="8"/>
      </font>
      <fill>
        <patternFill patternType="solid">
          <fgColor rgb="FF92D050"/>
          <bgColor rgb="FF92D050"/>
        </patternFill>
      </fill>
    </dxf>
    <dxf>
      <font>
        <b val="0"/>
        <sz val="11"/>
        <color indexed="8"/>
      </font>
      <fill>
        <patternFill patternType="solid">
          <fgColor indexed="47"/>
          <bgColor indexed="51"/>
        </patternFill>
      </fill>
    </dxf>
    <dxf>
      <font>
        <b val="0"/>
        <sz val="11"/>
        <color indexed="8"/>
      </font>
      <fill>
        <patternFill patternType="solid">
          <fgColor indexed="26"/>
          <bgColor indexed="9"/>
        </patternFill>
      </fill>
    </dxf>
    <dxf>
      <font>
        <b val="0"/>
        <sz val="11"/>
        <color indexed="8"/>
      </font>
      <fill>
        <patternFill patternType="solid">
          <fgColor indexed="26"/>
          <bgColor indexed="9"/>
        </patternFill>
      </fill>
    </dxf>
    <dxf>
      <font>
        <b val="0"/>
        <sz val="11"/>
        <color indexed="8"/>
      </font>
      <fill>
        <patternFill patternType="solid">
          <fgColor indexed="26"/>
          <bgColor indexed="9"/>
        </patternFill>
      </fill>
    </dxf>
    <dxf>
      <font>
        <b val="0"/>
        <sz val="11"/>
        <color indexed="8"/>
      </font>
      <fill>
        <patternFill patternType="solid">
          <fgColor indexed="26"/>
          <bgColor indexed="9"/>
        </patternFill>
      </fill>
    </dxf>
    <dxf>
      <font>
        <b val="0"/>
        <sz val="11"/>
        <color indexed="8"/>
      </font>
      <fill>
        <patternFill patternType="solid">
          <fgColor indexed="47"/>
          <bgColor indexed="51"/>
        </patternFill>
      </fill>
    </dxf>
    <dxf>
      <font>
        <b val="0"/>
        <sz val="11"/>
        <color indexed="8"/>
      </font>
      <fill>
        <patternFill patternType="solid">
          <fgColor indexed="26"/>
          <bgColor indexed="9"/>
        </patternFill>
      </fill>
    </dxf>
    <dxf>
      <font>
        <b val="0"/>
        <sz val="11"/>
        <color indexed="9"/>
      </font>
      <fill>
        <patternFill patternType="solid">
          <fgColor indexed="26"/>
          <bgColor indexed="9"/>
        </patternFill>
      </fill>
    </dxf>
    <dxf>
      <font>
        <b val="0"/>
        <sz val="11"/>
        <color indexed="8"/>
      </font>
      <fill>
        <patternFill patternType="solid">
          <fgColor indexed="26"/>
          <bgColor indexed="9"/>
        </patternFill>
      </fill>
    </dxf>
    <dxf>
      <font>
        <b val="0"/>
        <sz val="11"/>
        <color indexed="8"/>
      </font>
      <fill>
        <patternFill patternType="solid">
          <fgColor indexed="26"/>
          <bgColor indexed="9"/>
        </patternFill>
      </fill>
    </dxf>
    <dxf>
      <font>
        <b val="0"/>
        <sz val="11"/>
        <color indexed="8"/>
      </font>
      <fill>
        <patternFill patternType="solid">
          <fgColor indexed="26"/>
          <bgColor indexed="9"/>
        </patternFill>
      </fill>
    </dxf>
    <dxf>
      <font>
        <b val="0"/>
        <sz val="11"/>
        <color indexed="8"/>
      </font>
      <fill>
        <patternFill patternType="solid">
          <fgColor indexed="26"/>
          <bgColor indexed="9"/>
        </patternFill>
      </fill>
    </dxf>
    <dxf>
      <font>
        <b val="0"/>
        <sz val="11"/>
        <color indexed="8"/>
      </font>
      <fill>
        <patternFill patternType="solid">
          <fgColor indexed="26"/>
          <bgColor indexed="9"/>
        </patternFill>
      </fill>
    </dxf>
    <dxf>
      <font>
        <b val="0"/>
        <sz val="11"/>
        <color indexed="8"/>
      </font>
      <fill>
        <patternFill patternType="solid">
          <fgColor indexed="26"/>
          <bgColor indexed="9"/>
        </patternFill>
      </fill>
    </dxf>
    <dxf>
      <font>
        <b val="0"/>
        <sz val="11"/>
        <color indexed="8"/>
      </font>
      <fill>
        <patternFill patternType="solid">
          <fgColor indexed="26"/>
          <bgColor indexed="9"/>
        </patternFill>
      </fill>
    </dxf>
    <dxf>
      <font>
        <b val="0"/>
        <sz val="11"/>
        <color indexed="8"/>
      </font>
      <fill>
        <patternFill patternType="solid">
          <fgColor indexed="26"/>
          <bgColor indexed="9"/>
        </patternFill>
      </fill>
    </dxf>
    <dxf>
      <font>
        <b val="0"/>
        <sz val="11"/>
        <color indexed="8"/>
      </font>
      <fill>
        <patternFill patternType="solid">
          <fgColor indexed="26"/>
          <bgColor indexed="9"/>
        </patternFill>
      </fill>
    </dxf>
    <dxf>
      <font>
        <b val="0"/>
        <sz val="11"/>
        <color indexed="8"/>
      </font>
      <fill>
        <patternFill patternType="solid">
          <fgColor indexed="26"/>
          <bgColor indexed="9"/>
        </patternFill>
      </fill>
    </dxf>
    <dxf>
      <font>
        <b val="0"/>
        <sz val="11"/>
        <color indexed="8"/>
      </font>
      <fill>
        <patternFill patternType="solid">
          <fgColor indexed="26"/>
          <bgColor indexed="9"/>
        </patternFill>
      </fill>
    </dxf>
    <dxf>
      <font>
        <b val="0"/>
        <sz val="11"/>
        <color indexed="8"/>
      </font>
      <fill>
        <patternFill patternType="solid">
          <fgColor indexed="26"/>
          <bgColor indexed="9"/>
        </patternFill>
      </fill>
    </dxf>
    <dxf>
      <font>
        <b val="0"/>
        <sz val="11"/>
        <color indexed="8"/>
      </font>
      <fill>
        <patternFill patternType="solid">
          <fgColor indexed="26"/>
          <bgColor indexed="9"/>
        </patternFill>
      </fill>
    </dxf>
    <dxf>
      <font>
        <b val="0"/>
        <sz val="11"/>
        <color indexed="8"/>
      </font>
      <fill>
        <patternFill patternType="solid">
          <fgColor indexed="26"/>
          <bgColor indexed="9"/>
        </patternFill>
      </fill>
    </dxf>
    <dxf>
      <font>
        <b val="0"/>
        <sz val="11"/>
        <color indexed="8"/>
      </font>
      <fill>
        <patternFill patternType="solid">
          <fgColor indexed="47"/>
          <bgColor indexed="51"/>
        </patternFill>
      </fill>
    </dxf>
    <dxf>
      <font>
        <b val="0"/>
        <sz val="11"/>
        <color indexed="8"/>
      </font>
      <fill>
        <patternFill patternType="solid">
          <fgColor indexed="26"/>
          <bgColor indexed="9"/>
        </patternFill>
      </fill>
    </dxf>
    <dxf>
      <font>
        <b val="0"/>
        <sz val="11"/>
        <color indexed="8"/>
      </font>
      <fill>
        <patternFill patternType="solid">
          <fgColor indexed="47"/>
          <bgColor indexed="51"/>
        </patternFill>
      </fill>
    </dxf>
    <dxf>
      <font>
        <b val="0"/>
        <sz val="11"/>
        <color indexed="9"/>
      </font>
      <fill>
        <patternFill patternType="solid">
          <fgColor indexed="26"/>
          <bgColor indexed="9"/>
        </patternFill>
      </fill>
    </dxf>
    <dxf>
      <font>
        <b val="0"/>
        <sz val="11"/>
        <color indexed="8"/>
      </font>
      <fill>
        <patternFill patternType="none">
          <fgColor indexed="64"/>
          <bgColor indexed="65"/>
        </patternFill>
      </fill>
    </dxf>
    <dxf>
      <font>
        <b val="0"/>
        <sz val="11"/>
        <color indexed="9"/>
      </font>
      <fill>
        <patternFill patternType="solid">
          <fgColor indexed="26"/>
          <bgColor indexed="9"/>
        </patternFill>
      </fill>
    </dxf>
    <dxf>
      <font>
        <b val="0"/>
        <sz val="11"/>
        <color indexed="8"/>
      </font>
      <fill>
        <patternFill patternType="solid">
          <fgColor indexed="60"/>
          <bgColor indexed="10"/>
        </patternFill>
      </fill>
    </dxf>
    <dxf>
      <font>
        <b val="0"/>
        <sz val="11"/>
        <color indexed="8"/>
      </font>
      <fill>
        <patternFill patternType="solid">
          <fgColor indexed="21"/>
          <bgColor rgb="FF92D050"/>
        </patternFill>
      </fill>
    </dxf>
    <dxf>
      <font>
        <b val="0"/>
        <sz val="11"/>
        <color indexed="8"/>
      </font>
      <fill>
        <patternFill patternType="solid">
          <fgColor indexed="47"/>
          <bgColor indexed="51"/>
        </patternFill>
      </fill>
    </dxf>
    <dxf>
      <font>
        <b val="0"/>
        <sz val="11"/>
        <color rgb="FF000000"/>
      </font>
      <fill>
        <patternFill patternType="solid">
          <fgColor rgb="FFFFD940"/>
          <bgColor rgb="FFFFCC00"/>
        </patternFill>
      </fill>
      <border/>
    </dxf>
    <dxf>
      <font>
        <b val="0"/>
        <sz val="11"/>
        <color rgb="FF000000"/>
      </font>
      <fill>
        <patternFill patternType="solid">
          <fgColor rgb="FF008080"/>
          <bgColor rgb="FF92D050"/>
        </patternFill>
      </fill>
      <border/>
    </dxf>
    <dxf>
      <font>
        <b val="0"/>
        <sz val="11"/>
        <color rgb="FF000000"/>
      </font>
      <fill>
        <patternFill patternType="solid">
          <fgColor rgb="FF993300"/>
          <bgColor rgb="FFFF0000"/>
        </patternFill>
      </fill>
      <border/>
    </dxf>
    <dxf>
      <font>
        <b val="0"/>
        <sz val="11"/>
        <color rgb="FFFFFFFF"/>
      </font>
      <fill>
        <patternFill patternType="solid">
          <fgColor rgb="FFFFFFCC"/>
          <bgColor rgb="FFFFFFFF"/>
        </patternFill>
      </fill>
      <border/>
    </dxf>
    <dxf>
      <font>
        <b val="0"/>
        <sz val="11"/>
        <color rgb="FF000000"/>
      </font>
      <fill>
        <patternFill patternType="none">
          <fgColor indexed="64"/>
          <bgColor indexed="65"/>
        </patternFill>
      </fill>
      <border/>
    </dxf>
    <dxf>
      <font>
        <b val="0"/>
        <sz val="11"/>
        <color rgb="FF000000"/>
      </font>
      <fill>
        <patternFill patternType="solid">
          <fgColor rgb="FFFFFFCC"/>
          <bgColor rgb="FFFFFFFF"/>
        </patternFill>
      </fill>
      <border/>
    </dxf>
    <dxf>
      <font>
        <b val="0"/>
        <sz val="11"/>
        <color rgb="FF000000"/>
      </font>
      <fill>
        <patternFill patternType="solid">
          <fgColor rgb="FF92D050"/>
          <bgColor rgb="FF92D050"/>
        </patternFill>
      </fill>
      <border/>
    </dxf>
    <dxf>
      <font>
        <b val="0"/>
        <sz val="11"/>
        <color rgb="FF000000"/>
      </font>
      <fill>
        <patternFill patternType="solid">
          <fgColor rgb="FFFFCC00"/>
          <bgColor rgb="FFFFD940"/>
        </patternFill>
      </fill>
      <border/>
    </dxf>
    <dxf>
      <font>
        <b val="0"/>
        <sz val="11"/>
        <color rgb="FF000000"/>
      </font>
      <fill>
        <patternFill patternType="solid">
          <fgColor rgb="FFFFCC00"/>
          <bgColor rgb="FF92D050"/>
        </patternFill>
      </fill>
      <border/>
    </dxf>
    <dxf>
      <font>
        <b val="0"/>
        <sz val="11"/>
        <color rgb="FF000000"/>
      </font>
      <fill>
        <patternFill patternType="solid">
          <fgColor rgb="FFFF9900"/>
          <bgColor rgb="FFFF8080"/>
        </patternFill>
      </fill>
      <border/>
    </dxf>
    <dxf>
      <font>
        <b val="0"/>
        <sz val="11"/>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B3D9"/>
      <rgbColor rgb="00CC99FF"/>
      <rgbColor rgb="00FFD940"/>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152</xdr:row>
      <xdr:rowOff>57150</xdr:rowOff>
    </xdr:from>
    <xdr:to>
      <xdr:col>3</xdr:col>
      <xdr:colOff>723900</xdr:colOff>
      <xdr:row>155</xdr:row>
      <xdr:rowOff>180975</xdr:rowOff>
    </xdr:to>
    <xdr:pic>
      <xdr:nvPicPr>
        <xdr:cNvPr id="1" name="Image 1"/>
        <xdr:cNvPicPr preferRelativeResize="1">
          <a:picLocks noChangeAspect="1"/>
        </xdr:cNvPicPr>
      </xdr:nvPicPr>
      <xdr:blipFill>
        <a:blip r:embed="rId1"/>
        <a:stretch>
          <a:fillRect/>
        </a:stretch>
      </xdr:blipFill>
      <xdr:spPr>
        <a:xfrm>
          <a:off x="0" y="51139725"/>
          <a:ext cx="3190875" cy="666750"/>
        </a:xfrm>
        <a:prstGeom prst="rect">
          <a:avLst/>
        </a:prstGeom>
        <a:blipFill>
          <a:blip r:embed=""/>
          <a:srcRect/>
          <a:stretch>
            <a:fillRect/>
          </a:stretch>
        </a:blipFill>
        <a:ln w="9525" cmpd="sng">
          <a:noFill/>
        </a:ln>
      </xdr:spPr>
    </xdr:pic>
    <xdr:clientData/>
  </xdr:twoCellAnchor>
  <xdr:twoCellAnchor>
    <xdr:from>
      <xdr:col>0</xdr:col>
      <xdr:colOff>0</xdr:colOff>
      <xdr:row>155</xdr:row>
      <xdr:rowOff>104775</xdr:rowOff>
    </xdr:from>
    <xdr:to>
      <xdr:col>2</xdr:col>
      <xdr:colOff>314325</xdr:colOff>
      <xdr:row>158</xdr:row>
      <xdr:rowOff>38100</xdr:rowOff>
    </xdr:to>
    <xdr:pic>
      <xdr:nvPicPr>
        <xdr:cNvPr id="2" name="Image 2"/>
        <xdr:cNvPicPr preferRelativeResize="1">
          <a:picLocks noChangeAspect="1"/>
        </xdr:cNvPicPr>
      </xdr:nvPicPr>
      <xdr:blipFill>
        <a:blip r:embed="rId2"/>
        <a:srcRect t="4176" b="4176"/>
        <a:stretch>
          <a:fillRect/>
        </a:stretch>
      </xdr:blipFill>
      <xdr:spPr>
        <a:xfrm>
          <a:off x="0" y="51730275"/>
          <a:ext cx="1838325" cy="476250"/>
        </a:xfrm>
        <a:prstGeom prst="rect">
          <a:avLst/>
        </a:prstGeom>
        <a:blipFill>
          <a:blip r:embed=""/>
          <a:srcRect/>
          <a:stretch>
            <a:fillRect/>
          </a:stretch>
        </a:blipFill>
        <a:ln w="9525" cmpd="sng">
          <a:noFill/>
        </a:ln>
      </xdr:spPr>
    </xdr:pic>
    <xdr:clientData/>
  </xdr:twoCellAnchor>
  <xdr:twoCellAnchor>
    <xdr:from>
      <xdr:col>0</xdr:col>
      <xdr:colOff>0</xdr:colOff>
      <xdr:row>151</xdr:row>
      <xdr:rowOff>76200</xdr:rowOff>
    </xdr:from>
    <xdr:to>
      <xdr:col>2</xdr:col>
      <xdr:colOff>733425</xdr:colOff>
      <xdr:row>152</xdr:row>
      <xdr:rowOff>161925</xdr:rowOff>
    </xdr:to>
    <xdr:sp fLocksText="0">
      <xdr:nvSpPr>
        <xdr:cNvPr id="3" name="Zone de texte 22"/>
        <xdr:cNvSpPr txBox="1">
          <a:spLocks noChangeArrowheads="1"/>
        </xdr:cNvSpPr>
      </xdr:nvSpPr>
      <xdr:spPr>
        <a:xfrm>
          <a:off x="0" y="50977800"/>
          <a:ext cx="2257425" cy="266700"/>
        </a:xfrm>
        <a:prstGeom prst="rect">
          <a:avLst/>
        </a:prstGeom>
        <a:solidFill>
          <a:srgbClr val="FFFFFF"/>
        </a:solidFill>
        <a:ln w="9525" cmpd="sng">
          <a:noFill/>
        </a:ln>
      </xdr:spPr>
      <xdr:txBody>
        <a:bodyPr vertOverflow="clip" wrap="square" lIns="20160" tIns="20160" rIns="20160" bIns="20160"/>
        <a:p>
          <a:pPr algn="l">
            <a:defRPr/>
          </a:pPr>
          <a:r>
            <a:rPr lang="en-US" cap="none" sz="800" b="0" i="0" u="none" baseline="0">
              <a:solidFill>
                <a:srgbClr val="FF0000"/>
              </a:solidFill>
            </a:rPr>
            <a:t>SVP : Ne pas agrafer</a:t>
          </a:r>
        </a:p>
      </xdr:txBody>
    </xdr:sp>
    <xdr:clientData/>
  </xdr:twoCellAnchor>
  <xdr:twoCellAnchor>
    <xdr:from>
      <xdr:col>2</xdr:col>
      <xdr:colOff>47625</xdr:colOff>
      <xdr:row>320</xdr:row>
      <xdr:rowOff>0</xdr:rowOff>
    </xdr:from>
    <xdr:to>
      <xdr:col>4</xdr:col>
      <xdr:colOff>2143125</xdr:colOff>
      <xdr:row>320</xdr:row>
      <xdr:rowOff>0</xdr:rowOff>
    </xdr:to>
    <xdr:sp>
      <xdr:nvSpPr>
        <xdr:cNvPr id="4" name="Connecteur droit 15"/>
        <xdr:cNvSpPr>
          <a:spLocks/>
        </xdr:cNvSpPr>
      </xdr:nvSpPr>
      <xdr:spPr>
        <a:xfrm>
          <a:off x="1571625" y="85191600"/>
          <a:ext cx="3933825" cy="0"/>
        </a:xfrm>
        <a:prstGeom prst="line">
          <a:avLst/>
        </a:prstGeom>
        <a:noFill/>
        <a:ln w="324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28575</xdr:colOff>
      <xdr:row>322</xdr:row>
      <xdr:rowOff>180975</xdr:rowOff>
    </xdr:from>
    <xdr:to>
      <xdr:col>4</xdr:col>
      <xdr:colOff>2143125</xdr:colOff>
      <xdr:row>322</xdr:row>
      <xdr:rowOff>180975</xdr:rowOff>
    </xdr:to>
    <xdr:sp>
      <xdr:nvSpPr>
        <xdr:cNvPr id="5" name="Connecteur droit 18"/>
        <xdr:cNvSpPr>
          <a:spLocks/>
        </xdr:cNvSpPr>
      </xdr:nvSpPr>
      <xdr:spPr>
        <a:xfrm>
          <a:off x="1552575" y="86163150"/>
          <a:ext cx="3952875" cy="0"/>
        </a:xfrm>
        <a:prstGeom prst="line">
          <a:avLst/>
        </a:prstGeom>
        <a:noFill/>
        <a:ln w="324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236</xdr:row>
      <xdr:rowOff>57150</xdr:rowOff>
    </xdr:from>
    <xdr:to>
      <xdr:col>3</xdr:col>
      <xdr:colOff>723900</xdr:colOff>
      <xdr:row>239</xdr:row>
      <xdr:rowOff>180975</xdr:rowOff>
    </xdr:to>
    <xdr:pic>
      <xdr:nvPicPr>
        <xdr:cNvPr id="6" name="Image 9"/>
        <xdr:cNvPicPr preferRelativeResize="1">
          <a:picLocks noChangeAspect="1"/>
        </xdr:cNvPicPr>
      </xdr:nvPicPr>
      <xdr:blipFill>
        <a:blip r:embed="rId1"/>
        <a:stretch>
          <a:fillRect/>
        </a:stretch>
      </xdr:blipFill>
      <xdr:spPr>
        <a:xfrm>
          <a:off x="0" y="69275325"/>
          <a:ext cx="3190875" cy="666750"/>
        </a:xfrm>
        <a:prstGeom prst="rect">
          <a:avLst/>
        </a:prstGeom>
        <a:blipFill>
          <a:blip r:embed=""/>
          <a:srcRect/>
          <a:stretch>
            <a:fillRect/>
          </a:stretch>
        </a:blipFill>
        <a:ln w="9525" cmpd="sng">
          <a:noFill/>
        </a:ln>
      </xdr:spPr>
    </xdr:pic>
    <xdr:clientData/>
  </xdr:twoCellAnchor>
  <xdr:twoCellAnchor>
    <xdr:from>
      <xdr:col>0</xdr:col>
      <xdr:colOff>0</xdr:colOff>
      <xdr:row>239</xdr:row>
      <xdr:rowOff>104775</xdr:rowOff>
    </xdr:from>
    <xdr:to>
      <xdr:col>2</xdr:col>
      <xdr:colOff>314325</xdr:colOff>
      <xdr:row>242</xdr:row>
      <xdr:rowOff>38100</xdr:rowOff>
    </xdr:to>
    <xdr:pic>
      <xdr:nvPicPr>
        <xdr:cNvPr id="7" name="Image 10"/>
        <xdr:cNvPicPr preferRelativeResize="1">
          <a:picLocks noChangeAspect="1"/>
        </xdr:cNvPicPr>
      </xdr:nvPicPr>
      <xdr:blipFill>
        <a:blip r:embed="rId2"/>
        <a:srcRect t="4176" b="4176"/>
        <a:stretch>
          <a:fillRect/>
        </a:stretch>
      </xdr:blipFill>
      <xdr:spPr>
        <a:xfrm>
          <a:off x="0" y="69865875"/>
          <a:ext cx="1838325" cy="476250"/>
        </a:xfrm>
        <a:prstGeom prst="rect">
          <a:avLst/>
        </a:prstGeom>
        <a:blipFill>
          <a:blip r:embed=""/>
          <a:srcRect/>
          <a:stretch>
            <a:fillRect/>
          </a:stretch>
        </a:blipFill>
        <a:ln w="9525" cmpd="sng">
          <a:noFill/>
        </a:ln>
      </xdr:spPr>
    </xdr:pic>
    <xdr:clientData/>
  </xdr:twoCellAnchor>
  <xdr:twoCellAnchor>
    <xdr:from>
      <xdr:col>0</xdr:col>
      <xdr:colOff>9525</xdr:colOff>
      <xdr:row>290</xdr:row>
      <xdr:rowOff>57150</xdr:rowOff>
    </xdr:from>
    <xdr:to>
      <xdr:col>3</xdr:col>
      <xdr:colOff>742950</xdr:colOff>
      <xdr:row>293</xdr:row>
      <xdr:rowOff>180975</xdr:rowOff>
    </xdr:to>
    <xdr:pic>
      <xdr:nvPicPr>
        <xdr:cNvPr id="8" name="Image 12"/>
        <xdr:cNvPicPr preferRelativeResize="1">
          <a:picLocks noChangeAspect="1"/>
        </xdr:cNvPicPr>
      </xdr:nvPicPr>
      <xdr:blipFill>
        <a:blip r:embed="rId1"/>
        <a:stretch>
          <a:fillRect/>
        </a:stretch>
      </xdr:blipFill>
      <xdr:spPr>
        <a:xfrm>
          <a:off x="9525" y="79009875"/>
          <a:ext cx="3200400" cy="666750"/>
        </a:xfrm>
        <a:prstGeom prst="rect">
          <a:avLst/>
        </a:prstGeom>
        <a:blipFill>
          <a:blip r:embed=""/>
          <a:srcRect/>
          <a:stretch>
            <a:fillRect/>
          </a:stretch>
        </a:blipFill>
        <a:ln w="9525" cmpd="sng">
          <a:noFill/>
        </a:ln>
      </xdr:spPr>
    </xdr:pic>
    <xdr:clientData/>
  </xdr:twoCellAnchor>
  <xdr:twoCellAnchor editAs="oneCell">
    <xdr:from>
      <xdr:col>0</xdr:col>
      <xdr:colOff>57150</xdr:colOff>
      <xdr:row>15</xdr:row>
      <xdr:rowOff>76200</xdr:rowOff>
    </xdr:from>
    <xdr:to>
      <xdr:col>4</xdr:col>
      <xdr:colOff>876300</xdr:colOff>
      <xdr:row>15</xdr:row>
      <xdr:rowOff>3838575</xdr:rowOff>
    </xdr:to>
    <xdr:pic>
      <xdr:nvPicPr>
        <xdr:cNvPr id="9" name="Image 1"/>
        <xdr:cNvPicPr preferRelativeResize="1">
          <a:picLocks noChangeAspect="1"/>
        </xdr:cNvPicPr>
      </xdr:nvPicPr>
      <xdr:blipFill>
        <a:blip r:embed="rId3"/>
        <a:stretch>
          <a:fillRect/>
        </a:stretch>
      </xdr:blipFill>
      <xdr:spPr>
        <a:xfrm>
          <a:off x="57150" y="3448050"/>
          <a:ext cx="4181475" cy="3762375"/>
        </a:xfrm>
        <a:prstGeom prst="rect">
          <a:avLst/>
        </a:prstGeom>
        <a:solidFill>
          <a:srgbClr val="E7E6E6"/>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pac.ch/_files/ugd/74fbc5_e68d84cf544e4728952127166a9a0b51.pdf?index=tru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36"/>
  <sheetViews>
    <sheetView showGridLines="0" tabSelected="1" zoomScaleSheetLayoutView="115" zoomScalePageLayoutView="0" workbookViewId="0" topLeftCell="A1">
      <selection activeCell="C23" sqref="C23:D23"/>
    </sheetView>
  </sheetViews>
  <sheetFormatPr defaultColWidth="0" defaultRowHeight="15" zeroHeight="1"/>
  <cols>
    <col min="1" max="1" width="15.421875" style="1" customWidth="1"/>
    <col min="2" max="2" width="7.421875" style="1" customWidth="1"/>
    <col min="3" max="3" width="14.140625" style="1" customWidth="1"/>
    <col min="4" max="4" width="13.421875" style="1" customWidth="1"/>
    <col min="5" max="5" width="32.140625" style="2" customWidth="1"/>
    <col min="6" max="6" width="1.28515625" style="3" customWidth="1"/>
    <col min="7" max="7" width="11.57421875" style="3" hidden="1" customWidth="1"/>
    <col min="8" max="8" width="15.00390625" style="3" hidden="1" customWidth="1"/>
    <col min="9" max="16384" width="0" style="1" hidden="1" customWidth="1"/>
  </cols>
  <sheetData>
    <row r="1" spans="1:11" s="80" customFormat="1" ht="21">
      <c r="A1" s="79" t="s">
        <v>0</v>
      </c>
      <c r="B1" s="79"/>
      <c r="E1" s="16"/>
      <c r="F1" s="81"/>
      <c r="G1" s="81"/>
      <c r="H1" s="81"/>
      <c r="I1" s="80" t="s">
        <v>1</v>
      </c>
      <c r="J1" s="82">
        <f ca="1">DATE(YEAR(TODAY()),1,1)</f>
        <v>44927</v>
      </c>
      <c r="K1" s="83">
        <f ca="1">YEAR(TODAY())</f>
        <v>2023</v>
      </c>
    </row>
    <row r="2" spans="1:11" s="80" customFormat="1" ht="21">
      <c r="A2" s="79" t="s">
        <v>2</v>
      </c>
      <c r="B2" s="79"/>
      <c r="E2" s="16"/>
      <c r="F2" s="81"/>
      <c r="G2" s="81"/>
      <c r="H2" s="81"/>
      <c r="I2" s="80" t="s">
        <v>3</v>
      </c>
      <c r="J2" s="82">
        <f ca="1">DATE(YEAR(TODAY())-1,1,1)</f>
        <v>44562</v>
      </c>
      <c r="K2" s="83">
        <f ca="1">YEAR(TODAY())-1</f>
        <v>2022</v>
      </c>
    </row>
    <row r="3" spans="5:11" s="80" customFormat="1" ht="14.25">
      <c r="E3" s="16"/>
      <c r="F3" s="81"/>
      <c r="G3" s="81"/>
      <c r="H3" s="81"/>
      <c r="I3" s="80" t="s">
        <v>4</v>
      </c>
      <c r="J3" s="82">
        <f ca="1">DATE(YEAR(TODAY())+2,1,1)-1</f>
        <v>45657</v>
      </c>
      <c r="K3" s="83">
        <f ca="1">YEAR(TODAY())+1</f>
        <v>2024</v>
      </c>
    </row>
    <row r="4" spans="1:10" s="80" customFormat="1" ht="21">
      <c r="A4" s="84" t="s">
        <v>153</v>
      </c>
      <c r="B4" s="84"/>
      <c r="E4" s="85"/>
      <c r="F4" s="81"/>
      <c r="G4" s="81"/>
      <c r="H4" s="81"/>
      <c r="J4" s="82"/>
    </row>
    <row r="5" spans="1:10" s="80" customFormat="1" ht="14.25" customHeight="1">
      <c r="A5" s="91" t="s">
        <v>148</v>
      </c>
      <c r="B5" s="92"/>
      <c r="C5" s="93"/>
      <c r="D5" s="93"/>
      <c r="E5" s="94"/>
      <c r="F5" s="81"/>
      <c r="G5" s="81"/>
      <c r="H5" s="81"/>
      <c r="J5" s="82"/>
    </row>
    <row r="6" spans="1:10" s="80" customFormat="1" ht="14.25" customHeight="1">
      <c r="A6" s="95" t="s">
        <v>149</v>
      </c>
      <c r="B6" s="92"/>
      <c r="C6" s="93"/>
      <c r="D6" s="93"/>
      <c r="E6" s="94"/>
      <c r="F6" s="81"/>
      <c r="G6" s="81"/>
      <c r="H6" s="81"/>
      <c r="J6" s="82"/>
    </row>
    <row r="7" spans="1:10" s="80" customFormat="1" ht="14.25" customHeight="1">
      <c r="A7" s="95" t="s">
        <v>150</v>
      </c>
      <c r="B7" s="92"/>
      <c r="C7" s="93"/>
      <c r="D7" s="93"/>
      <c r="E7" s="94"/>
      <c r="F7" s="81"/>
      <c r="G7" s="81"/>
      <c r="H7" s="81"/>
      <c r="J7" s="82"/>
    </row>
    <row r="8" spans="1:10" s="80" customFormat="1" ht="14.25" customHeight="1">
      <c r="A8" s="91" t="s">
        <v>155</v>
      </c>
      <c r="B8" s="92"/>
      <c r="C8" s="93"/>
      <c r="D8" s="93"/>
      <c r="E8" s="94"/>
      <c r="F8" s="81"/>
      <c r="G8" s="81"/>
      <c r="H8" s="81"/>
      <c r="J8" s="82"/>
    </row>
    <row r="9" spans="1:12" s="80" customFormat="1" ht="14.25" customHeight="1">
      <c r="A9" s="16"/>
      <c r="E9" s="16"/>
      <c r="F9" s="81"/>
      <c r="G9" s="81"/>
      <c r="H9" s="81"/>
      <c r="I9" s="14"/>
      <c r="J9" s="14"/>
      <c r="K9" s="14"/>
      <c r="L9" s="14"/>
    </row>
    <row r="10" spans="1:12" s="80" customFormat="1" ht="14.25" customHeight="1">
      <c r="A10" s="16" t="s">
        <v>151</v>
      </c>
      <c r="E10" s="16"/>
      <c r="F10" s="81"/>
      <c r="G10" s="81"/>
      <c r="H10" s="81"/>
      <c r="I10" s="14"/>
      <c r="J10" s="14"/>
      <c r="K10" s="14"/>
      <c r="L10" s="14"/>
    </row>
    <row r="11" spans="1:12" s="80" customFormat="1" ht="14.25" customHeight="1">
      <c r="A11" s="97" t="s">
        <v>152</v>
      </c>
      <c r="B11" s="97"/>
      <c r="C11" s="97"/>
      <c r="D11" s="97"/>
      <c r="E11" s="97"/>
      <c r="F11" s="81"/>
      <c r="G11" s="81"/>
      <c r="H11" s="81"/>
      <c r="I11" s="14"/>
      <c r="J11" s="14"/>
      <c r="K11" s="14"/>
      <c r="L11" s="14"/>
    </row>
    <row r="12" spans="1:12" s="80" customFormat="1" ht="30" customHeight="1">
      <c r="A12" s="96"/>
      <c r="B12" s="96"/>
      <c r="C12" s="96"/>
      <c r="D12" s="96"/>
      <c r="E12" s="96"/>
      <c r="F12" s="81"/>
      <c r="G12" s="81"/>
      <c r="H12" s="81"/>
      <c r="I12" s="14"/>
      <c r="J12" s="14"/>
      <c r="K12" s="14"/>
      <c r="L12" s="14"/>
    </row>
    <row r="13" spans="1:12" s="80" customFormat="1" ht="30" customHeight="1">
      <c r="A13" s="141" t="s">
        <v>159</v>
      </c>
      <c r="B13" s="142"/>
      <c r="C13" s="142"/>
      <c r="D13" s="142"/>
      <c r="E13" s="142"/>
      <c r="F13" s="81"/>
      <c r="G13" s="81"/>
      <c r="H13" s="81"/>
      <c r="I13" s="14"/>
      <c r="J13" s="14"/>
      <c r="K13" s="14"/>
      <c r="L13" s="14"/>
    </row>
    <row r="14" spans="1:12" s="80" customFormat="1" ht="14.25" customHeight="1">
      <c r="A14" s="16" t="s">
        <v>160</v>
      </c>
      <c r="E14" s="16"/>
      <c r="F14" s="81"/>
      <c r="G14" s="81"/>
      <c r="H14" s="81"/>
      <c r="I14" s="14"/>
      <c r="J14" s="14"/>
      <c r="K14" s="14"/>
      <c r="L14" s="14"/>
    </row>
    <row r="15" spans="1:12" s="80" customFormat="1" ht="14.25" customHeight="1">
      <c r="A15" s="15" t="s">
        <v>161</v>
      </c>
      <c r="E15" s="16"/>
      <c r="F15" s="81"/>
      <c r="G15" s="81"/>
      <c r="H15" s="81"/>
      <c r="I15" s="14"/>
      <c r="J15" s="14"/>
      <c r="K15" s="14"/>
      <c r="L15" s="14"/>
    </row>
    <row r="16" spans="1:12" s="80" customFormat="1" ht="312" customHeight="1">
      <c r="A16" s="96"/>
      <c r="B16" s="96"/>
      <c r="C16" s="96"/>
      <c r="D16" s="96"/>
      <c r="E16" s="96"/>
      <c r="F16" s="81"/>
      <c r="G16" s="81"/>
      <c r="H16" s="81"/>
      <c r="I16" s="14"/>
      <c r="J16" s="14"/>
      <c r="K16" s="14"/>
      <c r="L16" s="14"/>
    </row>
    <row r="17" spans="1:12" s="80" customFormat="1" ht="21">
      <c r="A17" s="84" t="s">
        <v>154</v>
      </c>
      <c r="D17" s="143"/>
      <c r="E17" s="143"/>
      <c r="F17" s="81"/>
      <c r="G17" s="81"/>
      <c r="H17" s="81"/>
      <c r="I17" s="14"/>
      <c r="J17" s="14"/>
      <c r="K17" s="14"/>
      <c r="L17" s="14"/>
    </row>
    <row r="18" spans="1:12" s="80" customFormat="1" ht="14.25" customHeight="1">
      <c r="A18" s="86"/>
      <c r="C18" s="144"/>
      <c r="D18" s="144"/>
      <c r="E18" s="16" t="s">
        <v>157</v>
      </c>
      <c r="F18" s="81"/>
      <c r="G18" s="81"/>
      <c r="H18" s="81"/>
      <c r="I18" s="14"/>
      <c r="J18" s="14"/>
      <c r="K18" s="14"/>
      <c r="L18" s="14"/>
    </row>
    <row r="19" spans="1:12" s="80" customFormat="1" ht="14.25" customHeight="1">
      <c r="A19" s="86"/>
      <c r="C19" s="81"/>
      <c r="D19" s="81"/>
      <c r="E19" s="16"/>
      <c r="F19" s="81"/>
      <c r="G19" s="81"/>
      <c r="H19" s="81"/>
      <c r="I19" s="14"/>
      <c r="J19" s="14"/>
      <c r="K19" s="14"/>
      <c r="L19" s="14"/>
    </row>
    <row r="20" spans="1:12" s="80" customFormat="1" ht="14.25" customHeight="1">
      <c r="A20" s="86"/>
      <c r="C20" s="145"/>
      <c r="D20" s="145"/>
      <c r="E20" s="16" t="s">
        <v>158</v>
      </c>
      <c r="F20" s="81"/>
      <c r="G20" s="81"/>
      <c r="H20" s="81"/>
      <c r="I20" s="14"/>
      <c r="J20" s="14"/>
      <c r="K20" s="14"/>
      <c r="L20" s="14"/>
    </row>
    <row r="21" spans="1:12" s="80" customFormat="1" ht="14.25" customHeight="1">
      <c r="A21" s="16"/>
      <c r="E21" s="16"/>
      <c r="F21" s="81"/>
      <c r="G21" s="81"/>
      <c r="H21" s="81"/>
      <c r="I21" s="14" t="s">
        <v>5</v>
      </c>
      <c r="J21" s="14"/>
      <c r="K21" s="14"/>
      <c r="L21" s="14"/>
    </row>
    <row r="22" spans="1:12" s="80" customFormat="1" ht="18">
      <c r="A22" s="87" t="s">
        <v>6</v>
      </c>
      <c r="B22" s="87"/>
      <c r="C22" s="88"/>
      <c r="D22" s="88"/>
      <c r="E22" s="89"/>
      <c r="F22" s="81"/>
      <c r="G22" s="90" t="s">
        <v>7</v>
      </c>
      <c r="H22" s="81"/>
      <c r="I22" s="14" t="s">
        <v>8</v>
      </c>
      <c r="J22" s="14"/>
      <c r="K22" s="14"/>
      <c r="L22" s="14" t="s">
        <v>9</v>
      </c>
    </row>
    <row r="23" spans="1:12" s="5" customFormat="1" ht="25.5" customHeight="1">
      <c r="A23" s="146" t="s">
        <v>10</v>
      </c>
      <c r="B23" s="146"/>
      <c r="C23" s="121"/>
      <c r="D23" s="121"/>
      <c r="E23" s="9" t="s">
        <v>11</v>
      </c>
      <c r="F23" s="9"/>
      <c r="G23" s="9">
        <f>IF(C23="",1,0)</f>
        <v>1</v>
      </c>
      <c r="H23" s="10"/>
      <c r="I23" s="5" t="s">
        <v>12</v>
      </c>
      <c r="L23" s="5" t="s">
        <v>13</v>
      </c>
    </row>
    <row r="24" spans="1:12" s="5" customFormat="1" ht="12.75" customHeight="1">
      <c r="A24" s="146" t="s">
        <v>14</v>
      </c>
      <c r="B24" s="146"/>
      <c r="C24" s="121"/>
      <c r="D24" s="121"/>
      <c r="E24" s="2"/>
      <c r="F24" s="11"/>
      <c r="G24" s="9">
        <f>IF(C24="",1,0)</f>
        <v>1</v>
      </c>
      <c r="H24" s="10"/>
      <c r="I24" s="5" t="s">
        <v>15</v>
      </c>
      <c r="L24" s="5" t="s">
        <v>16</v>
      </c>
    </row>
    <row r="25" spans="1:12" s="5" customFormat="1" ht="12.75" customHeight="1">
      <c r="A25" s="137" t="s">
        <v>17</v>
      </c>
      <c r="B25" s="137"/>
      <c r="C25" s="121"/>
      <c r="D25" s="121"/>
      <c r="E25" s="2"/>
      <c r="F25" s="11"/>
      <c r="G25" s="9">
        <f>IF(C24="autre → préciser",IF(C25="",1,0),0)</f>
        <v>0</v>
      </c>
      <c r="H25" s="10"/>
      <c r="I25" s="5" t="s">
        <v>18</v>
      </c>
      <c r="L25" s="5" t="s">
        <v>19</v>
      </c>
    </row>
    <row r="26" spans="1:12" s="5" customFormat="1" ht="39" customHeight="1">
      <c r="A26" s="138" t="s">
        <v>20</v>
      </c>
      <c r="B26" s="138"/>
      <c r="C26" s="139"/>
      <c r="D26" s="139"/>
      <c r="E26" s="9" t="s">
        <v>21</v>
      </c>
      <c r="F26" s="12"/>
      <c r="G26" s="9">
        <f>IF(C26="",1,0)</f>
        <v>1</v>
      </c>
      <c r="H26" s="10"/>
      <c r="I26" s="5" t="s">
        <v>145</v>
      </c>
      <c r="L26" s="5" t="s">
        <v>146</v>
      </c>
    </row>
    <row r="27" spans="1:12" s="5" customFormat="1" ht="39" customHeight="1">
      <c r="A27" s="140" t="s">
        <v>22</v>
      </c>
      <c r="B27" s="140"/>
      <c r="C27" s="121"/>
      <c r="D27" s="121"/>
      <c r="E27" s="4"/>
      <c r="F27" s="13"/>
      <c r="G27" s="9">
        <f>IF(C27="",1,0)</f>
        <v>1</v>
      </c>
      <c r="H27" s="10"/>
      <c r="I27" s="5" t="s">
        <v>163</v>
      </c>
      <c r="L27" s="5" t="s">
        <v>156</v>
      </c>
    </row>
    <row r="28" spans="1:12" s="5" customFormat="1" ht="12.75">
      <c r="A28" s="14"/>
      <c r="B28" s="14"/>
      <c r="E28" s="2"/>
      <c r="F28" s="10"/>
      <c r="G28" s="10"/>
      <c r="H28" s="10"/>
      <c r="I28" s="5" t="s">
        <v>164</v>
      </c>
      <c r="L28" s="5" t="s">
        <v>165</v>
      </c>
    </row>
    <row r="29" spans="1:8" s="5" customFormat="1" ht="12.75">
      <c r="A29" s="15" t="s">
        <v>23</v>
      </c>
      <c r="B29" s="15"/>
      <c r="E29" s="2"/>
      <c r="F29" s="10"/>
      <c r="G29" s="10"/>
      <c r="H29" s="10"/>
    </row>
    <row r="30" spans="1:8" s="5" customFormat="1" ht="12.75">
      <c r="A30" s="16" t="s">
        <v>24</v>
      </c>
      <c r="B30" s="16"/>
      <c r="C30" s="125"/>
      <c r="D30" s="125"/>
      <c r="E30" s="9" t="s">
        <v>25</v>
      </c>
      <c r="F30" s="10"/>
      <c r="G30" s="10"/>
      <c r="H30" s="10"/>
    </row>
    <row r="31" spans="1:8" s="5" customFormat="1" ht="12.75" customHeight="1">
      <c r="A31" s="14" t="s">
        <v>26</v>
      </c>
      <c r="B31" s="14"/>
      <c r="C31" s="121"/>
      <c r="D31" s="121"/>
      <c r="E31" s="2"/>
      <c r="F31" s="10"/>
      <c r="G31" s="9">
        <f>IF(C31="",1,0)</f>
        <v>1</v>
      </c>
      <c r="H31" s="10"/>
    </row>
    <row r="32" spans="1:8" s="5" customFormat="1" ht="12.75" customHeight="1">
      <c r="A32" s="14" t="s">
        <v>27</v>
      </c>
      <c r="B32" s="14"/>
      <c r="C32" s="133"/>
      <c r="D32" s="133"/>
      <c r="E32" s="2"/>
      <c r="F32" s="10"/>
      <c r="G32" s="9">
        <f>IF(C32="",1,0)</f>
        <v>1</v>
      </c>
      <c r="H32" s="10"/>
    </row>
    <row r="33" spans="1:8" s="5" customFormat="1" ht="12.75" customHeight="1">
      <c r="A33" s="14" t="s">
        <v>28</v>
      </c>
      <c r="B33" s="14"/>
      <c r="C33" s="121"/>
      <c r="D33" s="121"/>
      <c r="E33" s="2"/>
      <c r="F33" s="10"/>
      <c r="G33" s="9">
        <f>IF(C33="",1,0)</f>
        <v>1</v>
      </c>
      <c r="H33" s="10"/>
    </row>
    <row r="34" spans="1:8" s="5" customFormat="1" ht="12.75">
      <c r="A34" s="136" t="s">
        <v>29</v>
      </c>
      <c r="B34" s="136"/>
      <c r="C34" s="125"/>
      <c r="D34" s="125"/>
      <c r="E34" s="9" t="s">
        <v>25</v>
      </c>
      <c r="F34" s="10"/>
      <c r="G34" s="10"/>
      <c r="H34" s="10"/>
    </row>
    <row r="35" spans="1:8" s="5" customFormat="1" ht="12.75">
      <c r="A35" s="14"/>
      <c r="B35" s="14"/>
      <c r="E35" s="2"/>
      <c r="F35" s="10"/>
      <c r="G35" s="10"/>
      <c r="H35" s="10"/>
    </row>
    <row r="36" spans="1:8" s="5" customFormat="1" ht="12.75">
      <c r="A36" s="17" t="s">
        <v>30</v>
      </c>
      <c r="B36" s="17"/>
      <c r="C36" s="10"/>
      <c r="E36" s="2"/>
      <c r="F36" s="10"/>
      <c r="G36" s="10"/>
      <c r="H36" s="10"/>
    </row>
    <row r="37" spans="1:8" s="5" customFormat="1" ht="12.75" customHeight="1">
      <c r="A37" s="14" t="s">
        <v>31</v>
      </c>
      <c r="B37" s="14"/>
      <c r="C37" s="121"/>
      <c r="D37" s="121"/>
      <c r="E37" s="2"/>
      <c r="F37" s="10"/>
      <c r="G37" s="9">
        <f>IF(C37="",1,0)</f>
        <v>1</v>
      </c>
      <c r="H37" s="10"/>
    </row>
    <row r="38" spans="1:8" s="5" customFormat="1" ht="12.75" customHeight="1">
      <c r="A38" s="14" t="s">
        <v>32</v>
      </c>
      <c r="B38" s="14"/>
      <c r="C38" s="121"/>
      <c r="D38" s="121"/>
      <c r="E38" s="2"/>
      <c r="F38" s="10"/>
      <c r="G38" s="9">
        <f>IF(C38="",1,0)</f>
        <v>1</v>
      </c>
      <c r="H38" s="10"/>
    </row>
    <row r="39" spans="1:8" s="5" customFormat="1" ht="12.75" customHeight="1">
      <c r="A39" s="14" t="s">
        <v>33</v>
      </c>
      <c r="B39" s="14"/>
      <c r="C39" s="121"/>
      <c r="D39" s="121"/>
      <c r="E39" s="2"/>
      <c r="F39" s="10"/>
      <c r="G39" s="9">
        <f>IF(C39="",1,0)</f>
        <v>1</v>
      </c>
      <c r="H39" s="10"/>
    </row>
    <row r="40" spans="1:8" s="5" customFormat="1" ht="12.75" customHeight="1">
      <c r="A40" s="5" t="s">
        <v>34</v>
      </c>
      <c r="C40" s="133"/>
      <c r="D40" s="133"/>
      <c r="E40" s="2"/>
      <c r="F40" s="10"/>
      <c r="G40" s="9">
        <f>IF(C40="",1,0)</f>
        <v>1</v>
      </c>
      <c r="H40" s="10"/>
    </row>
    <row r="41" spans="1:8" s="5" customFormat="1" ht="12.75" customHeight="1">
      <c r="A41" s="5" t="s">
        <v>35</v>
      </c>
      <c r="C41" s="134"/>
      <c r="D41" s="134"/>
      <c r="E41" s="9" t="s">
        <v>25</v>
      </c>
      <c r="F41" s="10"/>
      <c r="G41" s="10"/>
      <c r="H41" s="10"/>
    </row>
    <row r="42" spans="1:8" s="5" customFormat="1" ht="53.25" customHeight="1">
      <c r="A42" s="2" t="s">
        <v>36</v>
      </c>
      <c r="B42" s="2"/>
      <c r="C42" s="135"/>
      <c r="D42" s="135"/>
      <c r="E42" s="4" t="s">
        <v>37</v>
      </c>
      <c r="F42" s="10"/>
      <c r="G42" s="9">
        <f>IF(C42="",1,0)</f>
        <v>1</v>
      </c>
      <c r="H42" s="10"/>
    </row>
    <row r="43" spans="5:8" s="5" customFormat="1" ht="12.75" customHeight="1">
      <c r="E43" s="2"/>
      <c r="F43" s="10"/>
      <c r="G43" s="10"/>
      <c r="H43" s="10"/>
    </row>
    <row r="44" spans="1:5" ht="18">
      <c r="A44" s="6" t="s">
        <v>38</v>
      </c>
      <c r="B44" s="6"/>
      <c r="C44" s="7"/>
      <c r="D44" s="7"/>
      <c r="E44" s="8"/>
    </row>
    <row r="45" spans="1:8" s="5" customFormat="1" ht="100.5" customHeight="1">
      <c r="A45" s="98" t="s">
        <v>39</v>
      </c>
      <c r="B45" s="98"/>
      <c r="C45" s="98"/>
      <c r="D45" s="98"/>
      <c r="E45" s="98"/>
      <c r="F45" s="10"/>
      <c r="G45" s="10"/>
      <c r="H45" s="10"/>
    </row>
    <row r="46" spans="3:8" s="5" customFormat="1" ht="12.75">
      <c r="C46" s="18"/>
      <c r="D46" s="18"/>
      <c r="E46" s="2"/>
      <c r="F46" s="10"/>
      <c r="G46" s="10"/>
      <c r="H46" s="10"/>
    </row>
    <row r="47" spans="1:8" s="5" customFormat="1" ht="29.25" customHeight="1">
      <c r="A47" s="4" t="s">
        <v>40</v>
      </c>
      <c r="B47" s="4"/>
      <c r="C47" s="121"/>
      <c r="D47" s="121"/>
      <c r="E47" s="4" t="s">
        <v>41</v>
      </c>
      <c r="F47" s="10"/>
      <c r="G47" s="9">
        <f>IF(C47="",1,0)</f>
        <v>1</v>
      </c>
      <c r="H47" s="10"/>
    </row>
    <row r="48" spans="1:8" s="5" customFormat="1" ht="12.75" customHeight="1">
      <c r="A48" s="128" t="s">
        <v>42</v>
      </c>
      <c r="B48" s="128"/>
      <c r="C48" s="121"/>
      <c r="D48" s="121"/>
      <c r="E48" s="4"/>
      <c r="F48" s="10"/>
      <c r="G48" s="9">
        <f>IF(C47="Autre: à préciser →",IF(C48="",1,0),0)</f>
        <v>0</v>
      </c>
      <c r="H48" s="10"/>
    </row>
    <row r="49" spans="1:8" s="5" customFormat="1" ht="103.5" customHeight="1">
      <c r="A49" s="4" t="s">
        <v>43</v>
      </c>
      <c r="B49" s="4"/>
      <c r="C49" s="121"/>
      <c r="D49" s="121"/>
      <c r="E49" s="9" t="s">
        <v>44</v>
      </c>
      <c r="F49" s="10"/>
      <c r="G49" s="9">
        <f>IF(C49="",1,0)</f>
        <v>1</v>
      </c>
      <c r="H49" s="10"/>
    </row>
    <row r="50" spans="3:8" s="5" customFormat="1" ht="12.75">
      <c r="C50" s="18"/>
      <c r="D50" s="18"/>
      <c r="E50" s="2"/>
      <c r="F50" s="10"/>
      <c r="G50" s="10"/>
      <c r="H50" s="10"/>
    </row>
    <row r="51" spans="1:8" s="5" customFormat="1" ht="12.75">
      <c r="A51" s="19" t="s">
        <v>45</v>
      </c>
      <c r="B51" s="19"/>
      <c r="C51" s="132"/>
      <c r="D51" s="132"/>
      <c r="E51" s="2"/>
      <c r="F51" s="10"/>
      <c r="G51" s="10"/>
      <c r="H51" s="10"/>
    </row>
    <row r="52" spans="1:8" s="5" customFormat="1" ht="12.75" customHeight="1">
      <c r="A52" s="5" t="s">
        <v>46</v>
      </c>
      <c r="C52" s="121"/>
      <c r="D52" s="121"/>
      <c r="E52" s="2"/>
      <c r="F52" s="10"/>
      <c r="G52" s="9">
        <f>IF(C52="",1,0)</f>
        <v>1</v>
      </c>
      <c r="H52" s="10"/>
    </row>
    <row r="53" spans="1:8" s="5" customFormat="1" ht="12.75" customHeight="1">
      <c r="A53" s="5" t="s">
        <v>47</v>
      </c>
      <c r="C53" s="121"/>
      <c r="D53" s="121"/>
      <c r="E53" s="2"/>
      <c r="F53" s="10"/>
      <c r="G53" s="9">
        <f>IF(C53="",1,0)</f>
        <v>1</v>
      </c>
      <c r="H53" s="10"/>
    </row>
    <row r="54" spans="3:8" s="5" customFormat="1" ht="12.75">
      <c r="C54" s="18"/>
      <c r="D54" s="18"/>
      <c r="E54" s="2"/>
      <c r="F54" s="10"/>
      <c r="G54" s="10"/>
      <c r="H54" s="10"/>
    </row>
    <row r="55" spans="1:8" s="5" customFormat="1" ht="12.75">
      <c r="A55" s="19" t="s">
        <v>48</v>
      </c>
      <c r="B55" s="19"/>
      <c r="C55" s="132"/>
      <c r="D55" s="132"/>
      <c r="E55" s="2"/>
      <c r="F55" s="10"/>
      <c r="G55" s="10"/>
      <c r="H55" s="10"/>
    </row>
    <row r="56" spans="1:8" s="5" customFormat="1" ht="12.75">
      <c r="A56" s="5" t="s">
        <v>46</v>
      </c>
      <c r="C56" s="125"/>
      <c r="D56" s="125"/>
      <c r="E56" s="9" t="s">
        <v>49</v>
      </c>
      <c r="F56" s="10"/>
      <c r="G56" s="10"/>
      <c r="H56" s="10"/>
    </row>
    <row r="57" spans="1:8" s="5" customFormat="1" ht="12.75">
      <c r="A57" s="5" t="s">
        <v>47</v>
      </c>
      <c r="C57" s="125"/>
      <c r="D57" s="125"/>
      <c r="E57" s="9" t="s">
        <v>49</v>
      </c>
      <c r="F57" s="10"/>
      <c r="G57" s="10"/>
      <c r="H57" s="10"/>
    </row>
    <row r="58" spans="5:8" s="5" customFormat="1" ht="12.75">
      <c r="E58" s="2"/>
      <c r="F58" s="10"/>
      <c r="G58" s="10"/>
      <c r="H58" s="10"/>
    </row>
    <row r="59" spans="1:5" ht="18">
      <c r="A59" s="6" t="s">
        <v>50</v>
      </c>
      <c r="B59" s="6"/>
      <c r="C59" s="7"/>
      <c r="D59" s="7"/>
      <c r="E59" s="8"/>
    </row>
    <row r="60" spans="5:8" s="5" customFormat="1" ht="12.75">
      <c r="E60" s="2"/>
      <c r="F60" s="10"/>
      <c r="G60" s="10"/>
      <c r="H60" s="10"/>
    </row>
    <row r="61" spans="1:8" s="5" customFormat="1" ht="25.5">
      <c r="A61" s="20" t="s">
        <v>51</v>
      </c>
      <c r="B61" s="20"/>
      <c r="C61" s="129"/>
      <c r="D61" s="129"/>
      <c r="E61" s="2"/>
      <c r="F61" s="10"/>
      <c r="G61" s="9">
        <f>IF(C61="",1,0)</f>
        <v>1</v>
      </c>
      <c r="H61" s="10"/>
    </row>
    <row r="62" spans="1:8" s="5" customFormat="1" ht="12.75">
      <c r="A62" s="5" t="s">
        <v>52</v>
      </c>
      <c r="C62" s="130"/>
      <c r="D62" s="130"/>
      <c r="E62" s="2"/>
      <c r="F62" s="10"/>
      <c r="G62" s="10">
        <f>IF($C$61="Souhaité",IF(C62="",1,0),0)</f>
        <v>0</v>
      </c>
      <c r="H62" s="10"/>
    </row>
    <row r="63" spans="1:8" s="5" customFormat="1" ht="114.75" customHeight="1">
      <c r="A63" s="9" t="s">
        <v>53</v>
      </c>
      <c r="C63" s="131"/>
      <c r="D63" s="131"/>
      <c r="E63" s="9" t="s">
        <v>54</v>
      </c>
      <c r="F63" s="10"/>
      <c r="G63" s="10">
        <f>IF($C$61="Souhaité",IF(C63="",1,0),0)</f>
        <v>0</v>
      </c>
      <c r="H63" s="10"/>
    </row>
    <row r="64" spans="1:8" s="5" customFormat="1" ht="27.75" customHeight="1">
      <c r="A64" s="128" t="s">
        <v>55</v>
      </c>
      <c r="B64" s="128"/>
      <c r="C64" s="21" t="str">
        <f>IF(C61="Souhaité",MAX(C26,DATE(C63,1,1)),"-")</f>
        <v>-</v>
      </c>
      <c r="D64" s="22"/>
      <c r="E64" s="23" t="s">
        <v>56</v>
      </c>
      <c r="F64" s="10"/>
      <c r="G64" s="10"/>
      <c r="H64" s="10"/>
    </row>
    <row r="65" spans="5:8" s="5" customFormat="1" ht="30.75" customHeight="1">
      <c r="E65" s="2"/>
      <c r="F65" s="10"/>
      <c r="G65" s="10"/>
      <c r="H65" s="10"/>
    </row>
    <row r="66" spans="1:8" s="5" customFormat="1" ht="25.5">
      <c r="A66" s="24" t="s">
        <v>57</v>
      </c>
      <c r="B66" s="24"/>
      <c r="C66" s="129"/>
      <c r="D66" s="129"/>
      <c r="E66" s="2"/>
      <c r="F66" s="10"/>
      <c r="G66" s="9">
        <f>IF(C66="",1,0)</f>
        <v>1</v>
      </c>
      <c r="H66" s="10"/>
    </row>
    <row r="67" spans="1:8" s="5" customFormat="1" ht="12.75">
      <c r="A67" s="5" t="s">
        <v>52</v>
      </c>
      <c r="C67" s="130"/>
      <c r="D67" s="130"/>
      <c r="E67" s="2"/>
      <c r="F67" s="10"/>
      <c r="G67" s="10">
        <f>IF($C$66="Souhaité",IF(C67="",1,0),0)</f>
        <v>0</v>
      </c>
      <c r="H67" s="10"/>
    </row>
    <row r="68" spans="1:8" s="5" customFormat="1" ht="114.75" customHeight="1">
      <c r="A68" s="9" t="s">
        <v>53</v>
      </c>
      <c r="C68" s="131"/>
      <c r="D68" s="131"/>
      <c r="E68" s="9" t="s">
        <v>54</v>
      </c>
      <c r="F68" s="10"/>
      <c r="G68" s="10">
        <f>IF($C$66="Souhaité",IF(C68="",1,0),0)</f>
        <v>0</v>
      </c>
      <c r="H68" s="10"/>
    </row>
    <row r="69" spans="1:8" s="5" customFormat="1" ht="27.75" customHeight="1">
      <c r="A69" s="128" t="s">
        <v>55</v>
      </c>
      <c r="B69" s="128"/>
      <c r="C69" s="21" t="str">
        <f>IF(C66="Souhaité",MAX(C26,DATE(C68,1,1)),"-")</f>
        <v>-</v>
      </c>
      <c r="D69" s="22"/>
      <c r="E69" s="23" t="s">
        <v>56</v>
      </c>
      <c r="F69" s="10"/>
      <c r="G69" s="10"/>
      <c r="H69" s="10"/>
    </row>
    <row r="70" spans="5:8" s="5" customFormat="1" ht="29.25" customHeight="1">
      <c r="E70" s="2"/>
      <c r="F70" s="10"/>
      <c r="G70" s="10"/>
      <c r="H70" s="10"/>
    </row>
    <row r="71" spans="1:8" s="5" customFormat="1" ht="39">
      <c r="A71" s="24" t="s">
        <v>58</v>
      </c>
      <c r="B71" s="24"/>
      <c r="C71" s="129"/>
      <c r="D71" s="129"/>
      <c r="E71" s="2"/>
      <c r="F71" s="10"/>
      <c r="G71" s="9">
        <f>IF(C71="",1,0)</f>
        <v>1</v>
      </c>
      <c r="H71" s="10"/>
    </row>
    <row r="72" spans="1:8" s="5" customFormat="1" ht="12.75">
      <c r="A72" s="5" t="s">
        <v>52</v>
      </c>
      <c r="C72" s="130"/>
      <c r="D72" s="130"/>
      <c r="E72" s="2"/>
      <c r="F72" s="10"/>
      <c r="G72" s="10">
        <f>IF($C$71="Souhaité",IF(C72="",1,0),0)</f>
        <v>0</v>
      </c>
      <c r="H72" s="10"/>
    </row>
    <row r="73" spans="1:8" s="5" customFormat="1" ht="114.75" customHeight="1">
      <c r="A73" s="9" t="s">
        <v>53</v>
      </c>
      <c r="C73" s="131"/>
      <c r="D73" s="131"/>
      <c r="E73" s="9" t="s">
        <v>54</v>
      </c>
      <c r="F73" s="10"/>
      <c r="G73" s="10">
        <f>IF($C$71="Souhaité",IF(C73="",1,0),0)</f>
        <v>0</v>
      </c>
      <c r="H73" s="10"/>
    </row>
    <row r="74" spans="1:8" s="5" customFormat="1" ht="27.75" customHeight="1">
      <c r="A74" s="128" t="s">
        <v>55</v>
      </c>
      <c r="B74" s="128"/>
      <c r="C74" s="21" t="str">
        <f>IF(C71="Souhaité",MAX(C26,DATE(C73,1,1)),"-")</f>
        <v>-</v>
      </c>
      <c r="D74" s="22"/>
      <c r="E74" s="23" t="s">
        <v>56</v>
      </c>
      <c r="F74" s="10"/>
      <c r="G74" s="10"/>
      <c r="H74" s="10"/>
    </row>
    <row r="75" spans="5:8" s="5" customFormat="1" ht="12.75">
      <c r="E75" s="2"/>
      <c r="F75" s="10"/>
      <c r="G75" s="10"/>
      <c r="H75" s="10"/>
    </row>
    <row r="76" spans="1:8" s="5" customFormat="1" ht="12.75">
      <c r="A76" s="19" t="s">
        <v>59</v>
      </c>
      <c r="B76" s="19"/>
      <c r="C76" s="18"/>
      <c r="D76" s="18"/>
      <c r="E76" s="2"/>
      <c r="F76" s="10"/>
      <c r="G76" s="10"/>
      <c r="H76" s="10"/>
    </row>
    <row r="77" spans="1:8" s="5" customFormat="1" ht="79.5" customHeight="1">
      <c r="A77" s="98" t="s">
        <v>60</v>
      </c>
      <c r="B77" s="98"/>
      <c r="C77" s="98"/>
      <c r="D77" s="98"/>
      <c r="E77" s="98"/>
      <c r="F77" s="10"/>
      <c r="G77" s="10"/>
      <c r="H77" s="10"/>
    </row>
    <row r="78" spans="1:8" s="5" customFormat="1" ht="15.75" customHeight="1">
      <c r="A78" s="4"/>
      <c r="B78" s="4"/>
      <c r="C78" s="4"/>
      <c r="D78" s="4"/>
      <c r="E78" s="4"/>
      <c r="F78" s="10"/>
      <c r="G78" s="10"/>
      <c r="H78" s="10"/>
    </row>
    <row r="79" spans="1:5" ht="18">
      <c r="A79" s="6" t="s">
        <v>61</v>
      </c>
      <c r="B79" s="6"/>
      <c r="C79" s="7"/>
      <c r="D79" s="7"/>
      <c r="E79" s="8"/>
    </row>
    <row r="80" spans="1:8" s="5" customFormat="1" ht="15.75" customHeight="1">
      <c r="A80" s="4"/>
      <c r="B80" s="4"/>
      <c r="C80" s="4"/>
      <c r="D80" s="4"/>
      <c r="E80" s="4"/>
      <c r="F80" s="10"/>
      <c r="G80" s="10"/>
      <c r="H80" s="10"/>
    </row>
    <row r="81" spans="1:8" s="5" customFormat="1" ht="75.75" customHeight="1">
      <c r="A81" s="98" t="s">
        <v>62</v>
      </c>
      <c r="B81" s="98"/>
      <c r="C81" s="121"/>
      <c r="D81" s="121"/>
      <c r="E81" s="4" t="s">
        <v>63</v>
      </c>
      <c r="F81" s="10"/>
      <c r="G81" s="9">
        <f>IF(C81="",1,0)</f>
        <v>1</v>
      </c>
      <c r="H81" s="10"/>
    </row>
    <row r="82" spans="1:8" s="5" customFormat="1" ht="15.75" customHeight="1">
      <c r="A82" s="4"/>
      <c r="B82" s="4"/>
      <c r="C82" s="25"/>
      <c r="D82" s="25"/>
      <c r="E82" s="4"/>
      <c r="F82" s="10"/>
      <c r="G82" s="10"/>
      <c r="H82" s="10"/>
    </row>
    <row r="83" spans="1:8" s="5" customFormat="1" ht="12.75" customHeight="1">
      <c r="A83" s="120" t="s">
        <v>64</v>
      </c>
      <c r="B83" s="120"/>
      <c r="C83" s="120"/>
      <c r="D83" s="120"/>
      <c r="E83" s="120"/>
      <c r="F83" s="10"/>
      <c r="G83" s="10"/>
      <c r="H83" s="10"/>
    </row>
    <row r="84" spans="1:8" s="5" customFormat="1" ht="15.75" customHeight="1">
      <c r="A84" s="4" t="s">
        <v>65</v>
      </c>
      <c r="B84" s="4"/>
      <c r="C84" s="127"/>
      <c r="D84" s="127"/>
      <c r="E84" s="4"/>
      <c r="F84" s="10"/>
      <c r="G84" s="10">
        <f>IF($C$81="Non",IF(C84="",1,0),0)</f>
        <v>0</v>
      </c>
      <c r="H84" s="10"/>
    </row>
    <row r="85" spans="1:8" s="5" customFormat="1" ht="15.75" customHeight="1">
      <c r="A85" s="4" t="s">
        <v>66</v>
      </c>
      <c r="B85" s="4"/>
      <c r="C85" s="125"/>
      <c r="D85" s="125"/>
      <c r="E85" s="4"/>
      <c r="F85" s="10"/>
      <c r="G85" s="10"/>
      <c r="H85" s="10"/>
    </row>
    <row r="86" spans="1:8" s="5" customFormat="1" ht="15.75" customHeight="1">
      <c r="A86" s="4" t="s">
        <v>67</v>
      </c>
      <c r="B86" s="4"/>
      <c r="C86" s="125"/>
      <c r="D86" s="125"/>
      <c r="E86" s="4"/>
      <c r="F86" s="10"/>
      <c r="G86" s="10"/>
      <c r="H86" s="10"/>
    </row>
    <row r="87" spans="1:8" s="5" customFormat="1" ht="15.75" customHeight="1">
      <c r="A87" s="4" t="s">
        <v>68</v>
      </c>
      <c r="B87" s="4"/>
      <c r="C87" s="125"/>
      <c r="D87" s="125"/>
      <c r="E87" s="4"/>
      <c r="F87" s="10"/>
      <c r="G87" s="10"/>
      <c r="H87" s="10"/>
    </row>
    <row r="88" spans="1:8" s="5" customFormat="1" ht="15.75" customHeight="1">
      <c r="A88" s="4"/>
      <c r="B88" s="4"/>
      <c r="C88" s="25"/>
      <c r="D88" s="25"/>
      <c r="E88" s="4"/>
      <c r="F88" s="10"/>
      <c r="G88" s="10"/>
      <c r="H88" s="10"/>
    </row>
    <row r="89" spans="1:8" s="5" customFormat="1" ht="15.75" customHeight="1">
      <c r="A89" s="4"/>
      <c r="B89" s="4"/>
      <c r="C89" s="25"/>
      <c r="D89" s="25"/>
      <c r="E89" s="4"/>
      <c r="F89" s="10"/>
      <c r="G89" s="10"/>
      <c r="H89" s="10"/>
    </row>
    <row r="90" spans="1:5" ht="18">
      <c r="A90" s="6" t="s">
        <v>69</v>
      </c>
      <c r="B90" s="6"/>
      <c r="C90" s="7"/>
      <c r="D90" s="7"/>
      <c r="E90" s="8"/>
    </row>
    <row r="91" spans="1:8" s="5" customFormat="1" ht="49.5" customHeight="1">
      <c r="A91" s="98" t="s">
        <v>70</v>
      </c>
      <c r="B91" s="98"/>
      <c r="C91" s="98"/>
      <c r="D91" s="98"/>
      <c r="E91" s="98"/>
      <c r="F91" s="10"/>
      <c r="G91" s="10"/>
      <c r="H91" s="10"/>
    </row>
    <row r="92" spans="1:8" s="5" customFormat="1" ht="15.75" customHeight="1">
      <c r="A92" s="4"/>
      <c r="B92" s="4"/>
      <c r="C92" s="25"/>
      <c r="D92" s="25"/>
      <c r="E92" s="4"/>
      <c r="F92" s="10"/>
      <c r="G92" s="10"/>
      <c r="H92" s="10"/>
    </row>
    <row r="93" spans="1:8" s="5" customFormat="1" ht="85.5" customHeight="1">
      <c r="A93" s="4" t="s">
        <v>71</v>
      </c>
      <c r="B93" s="4"/>
      <c r="C93" s="121"/>
      <c r="D93" s="121"/>
      <c r="E93" s="4"/>
      <c r="F93" s="10"/>
      <c r="G93" s="9">
        <f>IF(C61="Non souhaité",0,IF(C93="",1,0))</f>
        <v>1</v>
      </c>
      <c r="H93" s="10"/>
    </row>
    <row r="94" spans="1:8" s="5" customFormat="1" ht="15.75" customHeight="1">
      <c r="A94" s="4"/>
      <c r="B94" s="4"/>
      <c r="C94" s="25"/>
      <c r="D94" s="25"/>
      <c r="E94" s="4"/>
      <c r="F94" s="10"/>
      <c r="G94" s="10"/>
      <c r="H94" s="10"/>
    </row>
    <row r="95" spans="2:8" s="5" customFormat="1" ht="128.25" customHeight="1">
      <c r="B95" s="26">
        <v>1</v>
      </c>
      <c r="C95" s="126" t="s">
        <v>72</v>
      </c>
      <c r="D95" s="126"/>
      <c r="E95" s="27" t="s">
        <v>73</v>
      </c>
      <c r="F95" s="10"/>
      <c r="G95" s="10"/>
      <c r="H95" s="10"/>
    </row>
    <row r="96" spans="1:8" s="5" customFormat="1" ht="15.75" customHeight="1">
      <c r="A96" s="28"/>
      <c r="B96" s="28"/>
      <c r="C96" s="29"/>
      <c r="D96" s="30"/>
      <c r="E96" s="31"/>
      <c r="F96" s="10"/>
      <c r="G96" s="10"/>
      <c r="H96" s="10"/>
    </row>
    <row r="97" spans="2:8" s="5" customFormat="1" ht="171.75" customHeight="1">
      <c r="B97" s="26">
        <v>2</v>
      </c>
      <c r="C97" s="126" t="s">
        <v>74</v>
      </c>
      <c r="D97" s="126"/>
      <c r="E97" s="27" t="s">
        <v>75</v>
      </c>
      <c r="F97" s="10"/>
      <c r="G97" s="10"/>
      <c r="H97" s="10"/>
    </row>
    <row r="98" spans="1:8" s="5" customFormat="1" ht="15.75" customHeight="1">
      <c r="A98" s="28"/>
      <c r="B98" s="28"/>
      <c r="C98" s="29"/>
      <c r="D98" s="30"/>
      <c r="F98" s="10"/>
      <c r="G98" s="10"/>
      <c r="H98" s="10"/>
    </row>
    <row r="99" spans="2:8" s="5" customFormat="1" ht="96.75" customHeight="1">
      <c r="B99" s="26">
        <v>3</v>
      </c>
      <c r="C99" s="126" t="s">
        <v>76</v>
      </c>
      <c r="D99" s="126"/>
      <c r="E99" s="27" t="s">
        <v>77</v>
      </c>
      <c r="F99" s="10"/>
      <c r="G99" s="10"/>
      <c r="H99" s="10"/>
    </row>
    <row r="100" spans="1:8" s="5" customFormat="1" ht="15.75" customHeight="1">
      <c r="A100" s="4"/>
      <c r="B100" s="4"/>
      <c r="C100" s="25"/>
      <c r="D100" s="25"/>
      <c r="E100" s="4"/>
      <c r="F100" s="10"/>
      <c r="G100" s="10"/>
      <c r="H100" s="10"/>
    </row>
    <row r="101" spans="1:8" s="5" customFormat="1" ht="15.75" customHeight="1">
      <c r="A101" s="4"/>
      <c r="B101" s="4"/>
      <c r="C101" s="25"/>
      <c r="D101" s="25"/>
      <c r="E101" s="4"/>
      <c r="F101" s="10"/>
      <c r="G101" s="10"/>
      <c r="H101" s="10"/>
    </row>
    <row r="102" spans="1:5" ht="18">
      <c r="A102" s="6" t="s">
        <v>78</v>
      </c>
      <c r="B102" s="6"/>
      <c r="C102" s="7"/>
      <c r="D102" s="7"/>
      <c r="E102" s="8"/>
    </row>
    <row r="103" spans="1:8" s="5" customFormat="1" ht="15.75" customHeight="1">
      <c r="A103" s="4"/>
      <c r="B103" s="4"/>
      <c r="C103" s="25"/>
      <c r="D103" s="25"/>
      <c r="E103" s="4"/>
      <c r="F103" s="10"/>
      <c r="G103" s="10"/>
      <c r="H103" s="10"/>
    </row>
    <row r="104" spans="1:8" s="5" customFormat="1" ht="15.75" customHeight="1">
      <c r="A104" s="4" t="s">
        <v>79</v>
      </c>
      <c r="B104" s="4"/>
      <c r="C104" s="121"/>
      <c r="D104" s="121"/>
      <c r="E104" s="4"/>
      <c r="F104" s="10"/>
      <c r="G104" s="9">
        <f>IF(C104="",1,0)</f>
        <v>1</v>
      </c>
      <c r="H104" s="10"/>
    </row>
    <row r="105" spans="1:8" s="5" customFormat="1" ht="15.75" customHeight="1">
      <c r="A105" s="4" t="s">
        <v>80</v>
      </c>
      <c r="B105" s="4"/>
      <c r="C105" s="122">
        <f ca="1">TODAY()</f>
        <v>45246</v>
      </c>
      <c r="D105" s="122"/>
      <c r="E105" s="4"/>
      <c r="F105" s="10"/>
      <c r="G105" s="10"/>
      <c r="H105" s="10"/>
    </row>
    <row r="106" spans="1:8" s="5" customFormat="1" ht="15.75" customHeight="1">
      <c r="A106" s="4"/>
      <c r="B106" s="4"/>
      <c r="C106" s="25"/>
      <c r="D106" s="25"/>
      <c r="E106" s="4"/>
      <c r="F106" s="10"/>
      <c r="G106" s="10">
        <f>SUM(G2:G105)</f>
        <v>22</v>
      </c>
      <c r="H106" s="10"/>
    </row>
    <row r="107" spans="1:8" s="5" customFormat="1" ht="39" customHeight="1">
      <c r="A107" s="123" t="str">
        <f>IF(G106=0,"Tous les champs requis sont complétés.","Des champs requis ne sont pas complétés. Veuillez revoir le formulaire et compléter les champs apparaissant en orange.")</f>
        <v>Des champs requis ne sont pas complétés. Veuillez revoir le formulaire et compléter les champs apparaissant en orange.</v>
      </c>
      <c r="B107" s="123"/>
      <c r="C107" s="123"/>
      <c r="D107" s="123"/>
      <c r="E107" s="123"/>
      <c r="F107" s="10"/>
      <c r="G107" s="10"/>
      <c r="H107" s="10"/>
    </row>
    <row r="108" spans="1:8" s="5" customFormat="1" ht="15.75" customHeight="1">
      <c r="A108" s="4"/>
      <c r="B108" s="4"/>
      <c r="C108" s="25"/>
      <c r="D108" s="25"/>
      <c r="E108" s="4"/>
      <c r="F108" s="10"/>
      <c r="G108" s="10"/>
      <c r="H108" s="10"/>
    </row>
    <row r="109" spans="1:8" s="5" customFormat="1" ht="15.75" customHeight="1">
      <c r="A109" s="110" t="s">
        <v>81</v>
      </c>
      <c r="B109" s="110"/>
      <c r="C109" s="110"/>
      <c r="D109" s="110"/>
      <c r="E109" s="110"/>
      <c r="F109" s="10"/>
      <c r="G109" s="10"/>
      <c r="H109" s="10"/>
    </row>
    <row r="110" spans="1:8" s="5" customFormat="1" ht="15.75" customHeight="1">
      <c r="A110" s="110"/>
      <c r="B110" s="110"/>
      <c r="C110" s="110"/>
      <c r="D110" s="110"/>
      <c r="E110" s="110"/>
      <c r="F110" s="10"/>
      <c r="G110" s="10"/>
      <c r="H110" s="10"/>
    </row>
    <row r="111" spans="1:8" s="5" customFormat="1" ht="15.75" customHeight="1">
      <c r="A111" s="4"/>
      <c r="B111" s="4"/>
      <c r="C111" s="25"/>
      <c r="D111" s="25"/>
      <c r="E111" s="4"/>
      <c r="F111" s="10"/>
      <c r="G111" s="10"/>
      <c r="H111" s="10"/>
    </row>
    <row r="112" spans="1:5" ht="54.75" customHeight="1">
      <c r="A112" s="32"/>
      <c r="B112" s="32"/>
      <c r="C112" s="33"/>
      <c r="D112" s="33"/>
      <c r="E112" s="4"/>
    </row>
    <row r="113" spans="1:5" ht="39.75" customHeight="1">
      <c r="A113" s="124" t="s">
        <v>82</v>
      </c>
      <c r="B113" s="124"/>
      <c r="C113" s="124"/>
      <c r="D113" s="124"/>
      <c r="E113" s="124"/>
    </row>
    <row r="114" spans="1:5" ht="25.5" customHeight="1">
      <c r="A114" s="34"/>
      <c r="B114" s="34"/>
      <c r="C114" s="34"/>
      <c r="D114" s="34"/>
      <c r="E114" s="34"/>
    </row>
    <row r="115" spans="1:2" ht="21">
      <c r="A115" s="35" t="s">
        <v>83</v>
      </c>
      <c r="B115" s="35"/>
    </row>
    <row r="116" spans="1:2" ht="21">
      <c r="A116" s="35"/>
      <c r="B116" s="35"/>
    </row>
    <row r="117" spans="1:5" ht="15.75" customHeight="1">
      <c r="A117" s="120" t="s">
        <v>84</v>
      </c>
      <c r="B117" s="120"/>
      <c r="C117" s="106">
        <f>C23</f>
        <v>0</v>
      </c>
      <c r="D117" s="106"/>
      <c r="E117" s="106"/>
    </row>
    <row r="118" spans="1:5" ht="15.75" customHeight="1">
      <c r="A118" s="120" t="s">
        <v>85</v>
      </c>
      <c r="B118" s="120"/>
      <c r="C118" s="106">
        <f>IF(C24="autre → préciser",C25,C24)</f>
        <v>0</v>
      </c>
      <c r="D118" s="106"/>
      <c r="E118" s="106"/>
    </row>
    <row r="119" spans="1:5" ht="15.75" customHeight="1">
      <c r="A119" s="32"/>
      <c r="B119" s="32"/>
      <c r="C119" s="33"/>
      <c r="D119" s="33"/>
      <c r="E119" s="4"/>
    </row>
    <row r="120" spans="1:5" ht="18">
      <c r="A120" s="6" t="s">
        <v>86</v>
      </c>
      <c r="B120" s="6"/>
      <c r="C120" s="7"/>
      <c r="D120" s="7"/>
      <c r="E120" s="8"/>
    </row>
    <row r="121" spans="1:5" ht="15.75" customHeight="1">
      <c r="A121" s="74" t="s">
        <v>147</v>
      </c>
      <c r="B121" s="36"/>
      <c r="C121" s="37" t="s">
        <v>87</v>
      </c>
      <c r="D121" s="33"/>
      <c r="E121" s="4"/>
    </row>
    <row r="122" spans="1:5" ht="15.75" customHeight="1">
      <c r="A122" s="74" t="s">
        <v>147</v>
      </c>
      <c r="B122" s="36"/>
      <c r="C122" s="38" t="s">
        <v>88</v>
      </c>
      <c r="D122" s="33"/>
      <c r="E122" s="4"/>
    </row>
    <row r="123" spans="1:5" ht="15.75" customHeight="1">
      <c r="A123" s="36"/>
      <c r="B123" s="36"/>
      <c r="D123" s="33"/>
      <c r="E123" s="4"/>
    </row>
    <row r="124" spans="1:5" ht="15.75" customHeight="1">
      <c r="A124" s="36"/>
      <c r="B124" s="36"/>
      <c r="C124" s="33"/>
      <c r="D124" s="33"/>
      <c r="E124" s="4"/>
    </row>
    <row r="125" spans="1:5" ht="18">
      <c r="A125" s="6" t="s">
        <v>89</v>
      </c>
      <c r="B125" s="6"/>
      <c r="C125" s="7"/>
      <c r="D125" s="7"/>
      <c r="E125" s="8"/>
    </row>
    <row r="126" spans="1:5" ht="17.25" customHeight="1">
      <c r="A126" s="74" t="s">
        <v>147</v>
      </c>
      <c r="B126" s="36"/>
      <c r="C126" s="118" t="str">
        <f>"Droits de signature selon statuts respectés (art. "&amp;C49&amp;")"</f>
        <v>Droits de signature selon statuts respectés (art. )</v>
      </c>
      <c r="D126" s="118"/>
      <c r="E126" s="118"/>
    </row>
    <row r="127" spans="1:5" ht="15.75" customHeight="1">
      <c r="A127" s="74" t="s">
        <v>147</v>
      </c>
      <c r="B127" s="36"/>
      <c r="C127" s="118">
        <f>IF(C47="Autre: à préciser →",C48,C47)</f>
        <v>0</v>
      </c>
      <c r="D127" s="118"/>
      <c r="E127" s="4"/>
    </row>
    <row r="128" spans="1:5" ht="9.75" customHeight="1">
      <c r="A128" s="36"/>
      <c r="B128" s="36"/>
      <c r="C128" s="32"/>
      <c r="D128" s="32"/>
      <c r="E128" s="4"/>
    </row>
    <row r="129" spans="1:5" ht="15.75" customHeight="1">
      <c r="A129" s="118" t="s">
        <v>90</v>
      </c>
      <c r="B129" s="118"/>
      <c r="C129" s="118"/>
      <c r="D129" s="118"/>
      <c r="E129" s="9"/>
    </row>
    <row r="130" spans="1:5" ht="15.75" customHeight="1">
      <c r="A130" s="74" t="s">
        <v>147</v>
      </c>
      <c r="B130" s="36"/>
      <c r="C130" s="117" t="str">
        <f>C52&amp;", "&amp;C53</f>
        <v>, </v>
      </c>
      <c r="D130" s="117"/>
      <c r="E130" s="4"/>
    </row>
    <row r="131" spans="1:5" ht="15.75" customHeight="1">
      <c r="A131" s="74">
        <f>IF(C56="","","c")</f>
      </c>
      <c r="B131" s="36"/>
      <c r="C131" s="117">
        <f>IF(C56="","",C56&amp;", "&amp;C57)</f>
      </c>
      <c r="D131" s="117"/>
      <c r="E131" s="4"/>
    </row>
    <row r="132" spans="1:5" ht="15.75" customHeight="1">
      <c r="A132" s="36"/>
      <c r="B132" s="36"/>
      <c r="C132" s="33"/>
      <c r="D132" s="33"/>
      <c r="E132" s="4"/>
    </row>
    <row r="133" spans="1:5" ht="15.75" customHeight="1">
      <c r="A133" s="36"/>
      <c r="B133" s="36"/>
      <c r="C133" s="33"/>
      <c r="D133" s="33"/>
      <c r="E133" s="4"/>
    </row>
    <row r="134" spans="1:5" ht="18">
      <c r="A134" s="6" t="s">
        <v>91</v>
      </c>
      <c r="B134" s="6"/>
      <c r="C134" s="7"/>
      <c r="D134" s="7"/>
      <c r="E134" s="8"/>
    </row>
    <row r="135" spans="1:5" ht="15.75" customHeight="1">
      <c r="A135" s="74" t="s">
        <v>147</v>
      </c>
      <c r="B135" s="36"/>
      <c r="C135" s="38" t="str">
        <f>IF(C27="Oui","Extrait du RC","Statuts de la société")</f>
        <v>Statuts de la société</v>
      </c>
      <c r="D135" s="33"/>
      <c r="E135" s="4"/>
    </row>
    <row r="136" spans="1:5" ht="15.75" customHeight="1">
      <c r="A136" s="74" t="s">
        <v>147</v>
      </c>
      <c r="B136" s="36"/>
      <c r="C136" s="38" t="str">
        <f>IF(C27="Oui","","Liste des membres du comité à la date de demande d'affiliation")</f>
        <v>Liste des membres du comité à la date de demande d'affiliation</v>
      </c>
      <c r="D136" s="33"/>
      <c r="E136" s="4"/>
    </row>
    <row r="137" spans="1:5" ht="15.75" customHeight="1">
      <c r="A137" s="74" t="s">
        <v>147</v>
      </c>
      <c r="B137" s="36"/>
      <c r="C137" s="38" t="s">
        <v>92</v>
      </c>
      <c r="D137" s="33"/>
      <c r="E137" s="4"/>
    </row>
    <row r="138" spans="1:4" ht="15.75" customHeight="1">
      <c r="A138" s="74" t="s">
        <v>147</v>
      </c>
      <c r="B138" s="36"/>
      <c r="C138" s="38" t="s">
        <v>93</v>
      </c>
      <c r="D138" s="33"/>
    </row>
    <row r="139" spans="1:4" ht="15.75" customHeight="1">
      <c r="A139" s="74">
        <f>IF(C61="Souhaité","c","")</f>
      </c>
      <c r="B139" s="36"/>
      <c r="C139" s="38">
        <f>IF(C61="Souhaité","Attestation art. 1a OPP2 signée","")</f>
      </c>
      <c r="D139" s="33"/>
    </row>
    <row r="140" spans="1:4" ht="15.75" customHeight="1">
      <c r="A140" s="36"/>
      <c r="B140" s="36"/>
      <c r="C140" s="38"/>
      <c r="D140" s="33"/>
    </row>
    <row r="141" spans="1:5" ht="39.75" customHeight="1">
      <c r="A141" s="118" t="s">
        <v>94</v>
      </c>
      <c r="B141" s="118"/>
      <c r="C141" s="118"/>
      <c r="D141" s="118"/>
      <c r="E141" s="118"/>
    </row>
    <row r="142" spans="1:5" ht="15.75" customHeight="1">
      <c r="A142" s="118" t="s">
        <v>95</v>
      </c>
      <c r="B142" s="118"/>
      <c r="C142" s="38" t="s">
        <v>96</v>
      </c>
      <c r="D142" s="33"/>
      <c r="E142" s="39"/>
    </row>
    <row r="143" spans="1:5" ht="15.75" customHeight="1">
      <c r="A143" s="40"/>
      <c r="B143" s="40"/>
      <c r="C143" s="38"/>
      <c r="D143" s="33"/>
      <c r="E143" s="39"/>
    </row>
    <row r="144" spans="1:5" ht="15.75" customHeight="1">
      <c r="A144" s="118" t="s">
        <v>97</v>
      </c>
      <c r="B144" s="118"/>
      <c r="C144" s="38" t="s">
        <v>0</v>
      </c>
      <c r="D144" s="33"/>
      <c r="E144" s="39"/>
    </row>
    <row r="145" spans="1:5" ht="15.75" customHeight="1">
      <c r="A145" s="40"/>
      <c r="B145" s="40"/>
      <c r="C145" s="38" t="s">
        <v>98</v>
      </c>
      <c r="D145" s="33"/>
      <c r="E145" s="39"/>
    </row>
    <row r="146" spans="1:5" ht="15.75" customHeight="1">
      <c r="A146" s="40"/>
      <c r="B146" s="40"/>
      <c r="C146" s="38" t="s">
        <v>99</v>
      </c>
      <c r="D146" s="33"/>
      <c r="E146" s="39"/>
    </row>
    <row r="147" spans="1:5" ht="15.75" customHeight="1">
      <c r="A147" s="40"/>
      <c r="B147" s="40"/>
      <c r="C147" s="38" t="s">
        <v>100</v>
      </c>
      <c r="D147" s="33"/>
      <c r="E147" s="39"/>
    </row>
    <row r="148" spans="1:5" ht="15.75" customHeight="1">
      <c r="A148" s="40"/>
      <c r="B148" s="40"/>
      <c r="C148" s="38" t="s">
        <v>101</v>
      </c>
      <c r="D148" s="33"/>
      <c r="E148" s="39"/>
    </row>
    <row r="149" spans="1:4" ht="15.75" customHeight="1">
      <c r="A149" s="41"/>
      <c r="B149" s="41"/>
      <c r="C149" s="38"/>
      <c r="D149" s="33"/>
    </row>
    <row r="150" spans="1:5" ht="18.75" customHeight="1">
      <c r="A150" s="119" t="s">
        <v>102</v>
      </c>
      <c r="B150" s="119"/>
      <c r="C150" s="119"/>
      <c r="D150" s="119"/>
      <c r="E150" s="119"/>
    </row>
    <row r="151" spans="1:5" ht="15.75" customHeight="1">
      <c r="A151" s="32"/>
      <c r="B151" s="32"/>
      <c r="C151" s="32"/>
      <c r="D151" s="32"/>
      <c r="E151" s="73" t="s">
        <v>162</v>
      </c>
    </row>
    <row r="152" ht="14.25">
      <c r="F152" s="77"/>
    </row>
    <row r="153" ht="14.25"/>
    <row r="154" ht="14.25" customHeight="1">
      <c r="E154" s="104" t="s">
        <v>103</v>
      </c>
    </row>
    <row r="155" ht="14.25">
      <c r="E155" s="104"/>
    </row>
    <row r="156" ht="14.25">
      <c r="E156" s="104"/>
    </row>
    <row r="157" ht="14.25">
      <c r="E157" s="104"/>
    </row>
    <row r="158" ht="14.25">
      <c r="E158" s="104"/>
    </row>
    <row r="159" ht="14.25">
      <c r="E159" s="104"/>
    </row>
    <row r="160" ht="14.25">
      <c r="E160" s="104"/>
    </row>
    <row r="161" ht="14.25">
      <c r="E161" s="104"/>
    </row>
    <row r="162" ht="14.25">
      <c r="E162" s="104"/>
    </row>
    <row r="163" ht="14.25">
      <c r="E163" s="104"/>
    </row>
    <row r="164" ht="14.25">
      <c r="E164" s="104"/>
    </row>
    <row r="165" ht="6" customHeight="1">
      <c r="E165" s="104"/>
    </row>
    <row r="166" spans="1:5" ht="18" customHeight="1">
      <c r="A166" s="105" t="s">
        <v>104</v>
      </c>
      <c r="B166" s="105"/>
      <c r="C166" s="105"/>
      <c r="D166" s="105"/>
      <c r="E166" s="105"/>
    </row>
    <row r="167" spans="1:5" ht="6" customHeight="1">
      <c r="A167" s="42"/>
      <c r="B167" s="42"/>
      <c r="C167" s="37"/>
      <c r="D167" s="37"/>
      <c r="E167" s="43"/>
    </row>
    <row r="168" spans="1:8" s="5" customFormat="1" ht="12.75" customHeight="1">
      <c r="A168" s="100" t="s">
        <v>105</v>
      </c>
      <c r="B168" s="100"/>
      <c r="C168" s="100"/>
      <c r="D168" s="100"/>
      <c r="E168" s="100"/>
      <c r="F168" s="10"/>
      <c r="G168" s="10"/>
      <c r="H168" s="10"/>
    </row>
    <row r="169" spans="1:5" s="10" customFormat="1" ht="6" customHeight="1">
      <c r="A169" s="44"/>
      <c r="B169" s="44"/>
      <c r="C169" s="44"/>
      <c r="D169" s="44"/>
      <c r="E169" s="44"/>
    </row>
    <row r="170" spans="1:8" s="5" customFormat="1" ht="12.75" customHeight="1">
      <c r="A170" s="110" t="s">
        <v>106</v>
      </c>
      <c r="B170" s="110"/>
      <c r="C170" s="110"/>
      <c r="D170" s="110"/>
      <c r="E170" s="110"/>
      <c r="F170" s="10"/>
      <c r="G170" s="10"/>
      <c r="H170" s="10"/>
    </row>
    <row r="171" spans="1:5" s="10" customFormat="1" ht="6" customHeight="1">
      <c r="A171" s="44"/>
      <c r="B171" s="44"/>
      <c r="C171" s="44"/>
      <c r="D171" s="44"/>
      <c r="E171" s="44"/>
    </row>
    <row r="172" spans="1:8" s="5" customFormat="1" ht="12.75" customHeight="1">
      <c r="A172" s="100" t="s">
        <v>107</v>
      </c>
      <c r="B172" s="100"/>
      <c r="C172" s="100"/>
      <c r="D172" s="100"/>
      <c r="E172" s="100"/>
      <c r="F172" s="10"/>
      <c r="G172" s="10"/>
      <c r="H172" s="10"/>
    </row>
    <row r="173" spans="1:8" s="5" customFormat="1" ht="6" customHeight="1">
      <c r="A173" s="45"/>
      <c r="B173" s="45"/>
      <c r="E173" s="2"/>
      <c r="F173" s="10"/>
      <c r="G173" s="10"/>
      <c r="H173" s="10"/>
    </row>
    <row r="174" spans="1:8" s="5" customFormat="1" ht="12.75" customHeight="1">
      <c r="A174" s="101" t="s">
        <v>84</v>
      </c>
      <c r="B174" s="101"/>
      <c r="C174" s="115">
        <f>C23</f>
        <v>0</v>
      </c>
      <c r="D174" s="115"/>
      <c r="E174" s="115"/>
      <c r="F174" s="10"/>
      <c r="G174" s="10"/>
      <c r="H174" s="10"/>
    </row>
    <row r="175" spans="1:8" s="5" customFormat="1" ht="12.75" customHeight="1">
      <c r="A175" s="101" t="s">
        <v>85</v>
      </c>
      <c r="B175" s="101"/>
      <c r="C175" s="115">
        <f>IF(C24="","",IF(C24="autre → préciser",C25,C24))</f>
      </c>
      <c r="D175" s="115"/>
      <c r="E175" s="115"/>
      <c r="F175" s="10"/>
      <c r="G175" s="10"/>
      <c r="H175" s="10"/>
    </row>
    <row r="176" spans="1:8" s="5" customFormat="1" ht="12.75" customHeight="1">
      <c r="A176" s="113" t="s">
        <v>108</v>
      </c>
      <c r="B176" s="113"/>
      <c r="C176" s="116">
        <f>IF(C26="","",C26)</f>
      </c>
      <c r="D176" s="116"/>
      <c r="E176" s="116"/>
      <c r="F176" s="10"/>
      <c r="G176" s="10"/>
      <c r="H176" s="10"/>
    </row>
    <row r="177" spans="1:8" s="5" customFormat="1" ht="12.75" customHeight="1">
      <c r="A177" s="114" t="s">
        <v>21</v>
      </c>
      <c r="B177" s="114"/>
      <c r="C177" s="114"/>
      <c r="D177" s="114"/>
      <c r="E177" s="114"/>
      <c r="F177" s="10"/>
      <c r="G177" s="10"/>
      <c r="H177" s="10"/>
    </row>
    <row r="178" spans="5:8" s="5" customFormat="1" ht="8.25" customHeight="1">
      <c r="E178" s="2"/>
      <c r="F178" s="10"/>
      <c r="G178" s="10"/>
      <c r="H178" s="10"/>
    </row>
    <row r="179" spans="1:8" s="5" customFormat="1" ht="12.75" customHeight="1">
      <c r="A179" s="47" t="s">
        <v>24</v>
      </c>
      <c r="B179" s="47"/>
      <c r="C179" s="98" t="str">
        <f>IF(C30="","-",C30)</f>
        <v>-</v>
      </c>
      <c r="D179" s="98"/>
      <c r="E179" s="98"/>
      <c r="F179" s="10"/>
      <c r="G179" s="10"/>
      <c r="H179" s="10"/>
    </row>
    <row r="180" spans="1:8" s="5" customFormat="1" ht="12.75" customHeight="1">
      <c r="A180" s="47" t="s">
        <v>109</v>
      </c>
      <c r="B180" s="47"/>
      <c r="C180" s="98">
        <f>IF(C31="","",C31)</f>
      </c>
      <c r="D180" s="98"/>
      <c r="E180" s="98"/>
      <c r="F180" s="10"/>
      <c r="G180" s="10"/>
      <c r="H180" s="10"/>
    </row>
    <row r="181" spans="1:8" s="5" customFormat="1" ht="12.75" customHeight="1">
      <c r="A181" s="47" t="s">
        <v>110</v>
      </c>
      <c r="B181" s="47"/>
      <c r="C181" s="101" t="str">
        <f>C32&amp;" "&amp;C33&amp;" "&amp;C34</f>
        <v>  </v>
      </c>
      <c r="D181" s="101"/>
      <c r="E181" s="101"/>
      <c r="F181" s="10"/>
      <c r="G181" s="10"/>
      <c r="H181" s="10"/>
    </row>
    <row r="182" spans="1:8" s="5" customFormat="1" ht="12.75" customHeight="1">
      <c r="A182" s="101" t="s">
        <v>111</v>
      </c>
      <c r="B182" s="101"/>
      <c r="C182" s="101" t="str">
        <f>C37&amp;" "&amp;C38&amp;" "&amp;C39</f>
        <v>  </v>
      </c>
      <c r="D182" s="101"/>
      <c r="E182" s="101"/>
      <c r="F182" s="10"/>
      <c r="G182" s="10"/>
      <c r="H182" s="10"/>
    </row>
    <row r="183" spans="1:8" s="5" customFormat="1" ht="12.75" customHeight="1">
      <c r="A183" s="47" t="s">
        <v>112</v>
      </c>
      <c r="C183" s="101">
        <f>C42</f>
        <v>0</v>
      </c>
      <c r="D183" s="101"/>
      <c r="E183" s="101"/>
      <c r="F183" s="10"/>
      <c r="G183" s="10"/>
      <c r="H183" s="10"/>
    </row>
    <row r="184" spans="1:8" s="5" customFormat="1" ht="12.75" customHeight="1">
      <c r="A184" s="47" t="s">
        <v>113</v>
      </c>
      <c r="B184" s="112">
        <f>C40</f>
        <v>0</v>
      </c>
      <c r="C184" s="112"/>
      <c r="D184" s="47" t="s">
        <v>114</v>
      </c>
      <c r="E184" s="48">
        <f>IF(C41="","",C41)</f>
      </c>
      <c r="F184" s="10"/>
      <c r="G184" s="10"/>
      <c r="H184" s="10"/>
    </row>
    <row r="185" spans="5:8" s="5" customFormat="1" ht="6" customHeight="1">
      <c r="E185" s="2"/>
      <c r="F185" s="10"/>
      <c r="G185" s="10"/>
      <c r="H185" s="10"/>
    </row>
    <row r="186" spans="1:8" s="5" customFormat="1" ht="12.75" customHeight="1">
      <c r="A186" s="100" t="s">
        <v>115</v>
      </c>
      <c r="B186" s="100"/>
      <c r="C186" s="100"/>
      <c r="D186" s="100"/>
      <c r="E186" s="100"/>
      <c r="F186" s="10"/>
      <c r="G186" s="10"/>
      <c r="H186" s="10"/>
    </row>
    <row r="187" spans="1:8" s="5" customFormat="1" ht="6" customHeight="1">
      <c r="A187" s="45"/>
      <c r="B187" s="45"/>
      <c r="E187" s="2"/>
      <c r="F187" s="10"/>
      <c r="G187" s="10"/>
      <c r="H187" s="10"/>
    </row>
    <row r="188" spans="1:8" s="5" customFormat="1" ht="42" customHeight="1">
      <c r="A188" s="110" t="s">
        <v>116</v>
      </c>
      <c r="B188" s="110"/>
      <c r="C188" s="110"/>
      <c r="D188" s="110"/>
      <c r="E188" s="110"/>
      <c r="F188" s="10"/>
      <c r="G188" s="10"/>
      <c r="H188" s="10"/>
    </row>
    <row r="189" spans="1:8" s="5" customFormat="1" ht="32.25" customHeight="1">
      <c r="A189" s="110" t="s">
        <v>117</v>
      </c>
      <c r="B189" s="110"/>
      <c r="C189" s="110"/>
      <c r="D189" s="110"/>
      <c r="E189" s="110"/>
      <c r="F189" s="10"/>
      <c r="G189" s="10"/>
      <c r="H189" s="10"/>
    </row>
    <row r="190" spans="1:8" s="5" customFormat="1" ht="12.75" customHeight="1">
      <c r="A190" s="5" t="s">
        <v>118</v>
      </c>
      <c r="D190" s="106" t="str">
        <f>IF(C61="Souhaité",C62,"Non assuré")</f>
        <v>Non assuré</v>
      </c>
      <c r="E190" s="106"/>
      <c r="F190" s="10"/>
      <c r="G190" s="10"/>
      <c r="H190" s="10"/>
    </row>
    <row r="191" spans="1:8" s="5" customFormat="1" ht="12.75" customHeight="1">
      <c r="A191" s="5" t="s">
        <v>119</v>
      </c>
      <c r="D191" s="111" t="str">
        <f>IF(C61="Souhaité",MAX(C26,DATE(C63,1,1)),"-")</f>
        <v>-</v>
      </c>
      <c r="E191" s="111"/>
      <c r="F191" s="10"/>
      <c r="G191" s="10"/>
      <c r="H191" s="10"/>
    </row>
    <row r="192" spans="5:8" s="5" customFormat="1" ht="6" customHeight="1">
      <c r="E192" s="2"/>
      <c r="F192" s="10"/>
      <c r="G192" s="10"/>
      <c r="H192" s="10"/>
    </row>
    <row r="193" spans="1:8" s="5" customFormat="1" ht="29.25" customHeight="1">
      <c r="A193" s="100" t="s">
        <v>120</v>
      </c>
      <c r="B193" s="100"/>
      <c r="C193" s="100"/>
      <c r="D193" s="100"/>
      <c r="E193" s="100"/>
      <c r="F193" s="10"/>
      <c r="G193" s="10"/>
      <c r="H193" s="10"/>
    </row>
    <row r="194" spans="1:8" s="5" customFormat="1" ht="6" customHeight="1">
      <c r="A194" s="45"/>
      <c r="B194" s="45"/>
      <c r="E194" s="2"/>
      <c r="F194" s="10"/>
      <c r="G194" s="10"/>
      <c r="H194" s="10"/>
    </row>
    <row r="195" spans="1:8" s="5" customFormat="1" ht="46.5" customHeight="1">
      <c r="A195" s="110" t="s">
        <v>121</v>
      </c>
      <c r="B195" s="110"/>
      <c r="C195" s="110"/>
      <c r="D195" s="110"/>
      <c r="E195" s="110"/>
      <c r="F195" s="10"/>
      <c r="G195" s="10"/>
      <c r="H195" s="10"/>
    </row>
    <row r="196" spans="1:8" s="5" customFormat="1" ht="29.25" customHeight="1">
      <c r="A196" s="110" t="s">
        <v>122</v>
      </c>
      <c r="B196" s="110"/>
      <c r="C196" s="110"/>
      <c r="D196" s="110"/>
      <c r="E196" s="110"/>
      <c r="F196" s="10"/>
      <c r="G196" s="10"/>
      <c r="H196" s="10"/>
    </row>
    <row r="197" spans="5:8" s="5" customFormat="1" ht="6" customHeight="1">
      <c r="E197" s="2"/>
      <c r="F197" s="10"/>
      <c r="G197" s="10"/>
      <c r="H197" s="10"/>
    </row>
    <row r="198" spans="1:8" s="5" customFormat="1" ht="12.75" customHeight="1">
      <c r="A198" s="19" t="s">
        <v>123</v>
      </c>
      <c r="B198" s="19"/>
      <c r="E198" s="2"/>
      <c r="F198" s="10"/>
      <c r="G198" s="10"/>
      <c r="H198" s="10"/>
    </row>
    <row r="199" spans="1:8" s="5" customFormat="1" ht="12.75" customHeight="1">
      <c r="A199" s="5" t="s">
        <v>118</v>
      </c>
      <c r="D199" s="106" t="str">
        <f>IF(C66="Souhaité",C67,"Non assuré")</f>
        <v>Non assuré</v>
      </c>
      <c r="E199" s="106"/>
      <c r="F199" s="10"/>
      <c r="G199" s="10"/>
      <c r="H199" s="10"/>
    </row>
    <row r="200" spans="1:8" s="5" customFormat="1" ht="12.75" customHeight="1">
      <c r="A200" s="5" t="s">
        <v>119</v>
      </c>
      <c r="D200" s="111" t="str">
        <f>IF(C66="Souhaité",MAX(C26,DATE(C68,1,1)),"-")</f>
        <v>-</v>
      </c>
      <c r="E200" s="111"/>
      <c r="F200" s="10"/>
      <c r="G200" s="10"/>
      <c r="H200" s="10"/>
    </row>
    <row r="201" spans="5:8" s="5" customFormat="1" ht="6" customHeight="1">
      <c r="E201" s="2"/>
      <c r="F201" s="10"/>
      <c r="G201" s="10"/>
      <c r="H201" s="10"/>
    </row>
    <row r="202" spans="1:8" s="5" customFormat="1" ht="12.75" customHeight="1">
      <c r="A202" s="19" t="s">
        <v>124</v>
      </c>
      <c r="B202" s="19"/>
      <c r="E202" s="2"/>
      <c r="F202" s="10"/>
      <c r="G202" s="10"/>
      <c r="H202" s="10"/>
    </row>
    <row r="203" spans="1:8" s="5" customFormat="1" ht="12.75" customHeight="1">
      <c r="A203" s="5" t="s">
        <v>118</v>
      </c>
      <c r="D203" s="106" t="str">
        <f>IF(C71="Souhaité",C72,"Non assuré")</f>
        <v>Non assuré</v>
      </c>
      <c r="E203" s="106"/>
      <c r="F203" s="10"/>
      <c r="G203" s="10"/>
      <c r="H203" s="10"/>
    </row>
    <row r="204" spans="1:8" s="5" customFormat="1" ht="12.75" customHeight="1">
      <c r="A204" s="5" t="s">
        <v>119</v>
      </c>
      <c r="D204" s="111" t="str">
        <f>IF(C71="Souhaité",MAX(C26,DATE(C73,1,1)),"-")</f>
        <v>-</v>
      </c>
      <c r="E204" s="111"/>
      <c r="F204" s="10"/>
      <c r="G204" s="10"/>
      <c r="H204" s="10"/>
    </row>
    <row r="205" spans="1:8" s="5" customFormat="1" ht="9.75" customHeight="1">
      <c r="A205" s="45"/>
      <c r="B205" s="45"/>
      <c r="E205" s="2"/>
      <c r="F205" s="10"/>
      <c r="G205" s="10"/>
      <c r="H205" s="10"/>
    </row>
    <row r="206" spans="1:8" s="5" customFormat="1" ht="52.5" customHeight="1">
      <c r="A206" s="45"/>
      <c r="B206" s="45"/>
      <c r="E206" s="2"/>
      <c r="F206" s="78"/>
      <c r="G206" s="10"/>
      <c r="H206" s="10"/>
    </row>
    <row r="207" spans="1:8" s="5" customFormat="1" ht="27.75" customHeight="1">
      <c r="A207" s="100" t="s">
        <v>125</v>
      </c>
      <c r="B207" s="100"/>
      <c r="C207" s="100"/>
      <c r="D207" s="100"/>
      <c r="E207" s="100"/>
      <c r="F207" s="10"/>
      <c r="G207" s="10"/>
      <c r="H207" s="10"/>
    </row>
    <row r="208" spans="1:8" s="5" customFormat="1" ht="9.75" customHeight="1">
      <c r="A208" s="45"/>
      <c r="B208" s="45"/>
      <c r="E208" s="2"/>
      <c r="F208" s="10"/>
      <c r="G208" s="10"/>
      <c r="H208" s="10"/>
    </row>
    <row r="209" spans="1:8" s="5" customFormat="1" ht="171" customHeight="1">
      <c r="A209" s="98" t="s">
        <v>126</v>
      </c>
      <c r="B209" s="98"/>
      <c r="C209" s="98"/>
      <c r="D209" s="98"/>
      <c r="E209" s="98"/>
      <c r="F209" s="10"/>
      <c r="G209" s="10"/>
      <c r="H209" s="10"/>
    </row>
    <row r="210" spans="5:8" s="5" customFormat="1" ht="12.75">
      <c r="E210" s="2"/>
      <c r="F210" s="10"/>
      <c r="G210" s="10"/>
      <c r="H210" s="10"/>
    </row>
    <row r="211" spans="1:8" s="5" customFormat="1" ht="66.75" customHeight="1">
      <c r="A211" s="98" t="s">
        <v>127</v>
      </c>
      <c r="B211" s="98"/>
      <c r="C211" s="98"/>
      <c r="D211" s="98"/>
      <c r="E211" s="98"/>
      <c r="F211" s="10"/>
      <c r="G211" s="10"/>
      <c r="H211" s="10"/>
    </row>
    <row r="212" spans="1:4" ht="14.25">
      <c r="A212" s="5"/>
      <c r="B212" s="5"/>
      <c r="C212" s="5"/>
      <c r="D212" s="5"/>
    </row>
    <row r="213" spans="1:5" ht="14.25">
      <c r="A213" s="5" t="s">
        <v>128</v>
      </c>
      <c r="B213" s="46">
        <f>IF(C104="","",C104)</f>
      </c>
      <c r="D213" s="49" t="s">
        <v>129</v>
      </c>
      <c r="E213" s="50">
        <f>C105</f>
        <v>45246</v>
      </c>
    </row>
    <row r="214" spans="1:4" ht="14.25">
      <c r="A214" s="5"/>
      <c r="B214" s="5"/>
      <c r="C214" s="5"/>
      <c r="D214" s="49"/>
    </row>
    <row r="215" spans="1:4" ht="14.25">
      <c r="A215" s="5"/>
      <c r="B215" s="5"/>
      <c r="C215" s="5"/>
      <c r="D215" s="49"/>
    </row>
    <row r="216" spans="1:5" ht="14.25">
      <c r="A216" s="5" t="s">
        <v>130</v>
      </c>
      <c r="B216" s="107">
        <f>C52</f>
        <v>0</v>
      </c>
      <c r="C216" s="107"/>
      <c r="D216" s="49">
        <f>IF(C56="","","Nom :")</f>
      </c>
      <c r="E216" s="43">
        <f>IF(C56="","",C56)</f>
      </c>
    </row>
    <row r="217" spans="1:5" ht="14.25">
      <c r="A217" s="5" t="s">
        <v>131</v>
      </c>
      <c r="B217" s="107">
        <f>IF(C53="","",C53)</f>
      </c>
      <c r="C217" s="107"/>
      <c r="D217" s="49">
        <f>IF(C57="","","Fonction :")</f>
      </c>
      <c r="E217" s="43">
        <f>IF(C57="","",C57)</f>
      </c>
    </row>
    <row r="218" spans="3:4" ht="14.25">
      <c r="C218" s="5"/>
      <c r="D218" s="49"/>
    </row>
    <row r="219" spans="1:4" ht="14.25">
      <c r="A219" s="5"/>
      <c r="B219" s="5"/>
      <c r="C219" s="5"/>
      <c r="D219" s="49"/>
    </row>
    <row r="220" spans="1:4" ht="14.25">
      <c r="A220" s="5" t="s">
        <v>132</v>
      </c>
      <c r="B220" s="51"/>
      <c r="C220" s="51"/>
      <c r="D220" s="49">
        <f>IF(C56="","","Signature :")</f>
      </c>
    </row>
    <row r="221" spans="1:4" ht="14.25">
      <c r="A221" s="5"/>
      <c r="B221" s="51"/>
      <c r="C221" s="51"/>
      <c r="D221" s="5"/>
    </row>
    <row r="222" spans="1:4" ht="14.25">
      <c r="A222" s="5"/>
      <c r="B222" s="51"/>
      <c r="C222" s="51"/>
      <c r="D222" s="5"/>
    </row>
    <row r="223" spans="1:4" ht="14.25">
      <c r="A223" s="5"/>
      <c r="B223" s="5"/>
      <c r="C223" s="5"/>
      <c r="D223" s="5"/>
    </row>
    <row r="224" spans="1:5" ht="14.25">
      <c r="A224" s="52" t="s">
        <v>133</v>
      </c>
      <c r="B224" s="53"/>
      <c r="C224" s="54"/>
      <c r="D224" s="54"/>
      <c r="E224" s="55"/>
    </row>
    <row r="225" spans="1:5" ht="14.25">
      <c r="A225" s="56"/>
      <c r="B225" s="30"/>
      <c r="C225" s="30"/>
      <c r="D225" s="30"/>
      <c r="E225" s="57" t="str">
        <f>IF(C49="","-",C49)</f>
        <v>-</v>
      </c>
    </row>
    <row r="226" spans="1:8" s="5" customFormat="1" ht="12.75" customHeight="1">
      <c r="A226" s="109" t="s">
        <v>134</v>
      </c>
      <c r="B226" s="109"/>
      <c r="C226" s="109"/>
      <c r="D226" s="109"/>
      <c r="E226" s="109"/>
      <c r="F226" s="10"/>
      <c r="G226" s="10"/>
      <c r="H226" s="10"/>
    </row>
    <row r="227" spans="1:5" ht="14.25">
      <c r="A227" s="56"/>
      <c r="B227" s="30"/>
      <c r="C227" s="30"/>
      <c r="D227" s="30"/>
      <c r="E227" s="58"/>
    </row>
    <row r="228" spans="1:5" ht="14.25">
      <c r="A228" s="56" t="s">
        <v>135</v>
      </c>
      <c r="B228" s="30"/>
      <c r="C228" s="30"/>
      <c r="D228" s="30"/>
      <c r="E228" s="58"/>
    </row>
    <row r="229" spans="1:5" ht="14.25">
      <c r="A229" s="56"/>
      <c r="B229" s="30"/>
      <c r="C229" s="30"/>
      <c r="D229" s="30"/>
      <c r="E229" s="58"/>
    </row>
    <row r="230" spans="1:5" ht="14.25">
      <c r="A230" s="56" t="s">
        <v>132</v>
      </c>
      <c r="B230" s="30"/>
      <c r="C230" s="30"/>
      <c r="D230" s="30"/>
      <c r="E230" s="58" t="s">
        <v>132</v>
      </c>
    </row>
    <row r="231" spans="1:5" ht="14.25">
      <c r="A231" s="56"/>
      <c r="B231" s="30"/>
      <c r="C231" s="30"/>
      <c r="D231" s="30"/>
      <c r="E231" s="58"/>
    </row>
    <row r="232" spans="1:5" ht="14.25">
      <c r="A232" s="59"/>
      <c r="B232" s="60"/>
      <c r="C232" s="60"/>
      <c r="D232" s="60"/>
      <c r="E232" s="58"/>
    </row>
    <row r="233" spans="1:5" ht="14.25">
      <c r="A233" s="61"/>
      <c r="B233" s="62"/>
      <c r="C233" s="62"/>
      <c r="D233" s="62"/>
      <c r="E233" s="63"/>
    </row>
    <row r="234" ht="14.25"/>
    <row r="235" ht="14.25">
      <c r="F235" s="77"/>
    </row>
    <row r="236" ht="14.25"/>
    <row r="237" ht="14.25"/>
    <row r="238" ht="14.25" customHeight="1">
      <c r="E238" s="104" t="s">
        <v>103</v>
      </c>
    </row>
    <row r="239" ht="14.25">
      <c r="E239" s="104"/>
    </row>
    <row r="240" ht="14.25">
      <c r="E240" s="104"/>
    </row>
    <row r="241" ht="14.25">
      <c r="E241" s="104"/>
    </row>
    <row r="242" ht="14.25">
      <c r="E242" s="104"/>
    </row>
    <row r="243" ht="14.25">
      <c r="E243" s="104"/>
    </row>
    <row r="244" ht="14.25">
      <c r="E244" s="104"/>
    </row>
    <row r="245" ht="14.25">
      <c r="E245" s="104"/>
    </row>
    <row r="246" ht="14.25">
      <c r="E246" s="104"/>
    </row>
    <row r="247" ht="14.25">
      <c r="E247" s="104"/>
    </row>
    <row r="248" ht="14.25">
      <c r="E248" s="104"/>
    </row>
    <row r="249" ht="14.25">
      <c r="E249" s="104"/>
    </row>
    <row r="250" spans="1:5" ht="18" customHeight="1">
      <c r="A250" s="105" t="s">
        <v>61</v>
      </c>
      <c r="B250" s="105"/>
      <c r="C250" s="105"/>
      <c r="D250" s="105"/>
      <c r="E250" s="105"/>
    </row>
    <row r="251" spans="1:5" ht="8.25" customHeight="1">
      <c r="A251" s="42"/>
      <c r="B251" s="42"/>
      <c r="C251" s="37"/>
      <c r="D251" s="37"/>
      <c r="E251" s="43"/>
    </row>
    <row r="252" spans="1:8" s="5" customFormat="1" ht="12.75" customHeight="1">
      <c r="A252" s="98" t="s">
        <v>136</v>
      </c>
      <c r="B252" s="98"/>
      <c r="C252" s="98"/>
      <c r="D252" s="98"/>
      <c r="E252" s="98"/>
      <c r="F252" s="10"/>
      <c r="G252" s="10"/>
      <c r="H252" s="10"/>
    </row>
    <row r="253" spans="1:5" s="10" customFormat="1" ht="7.5" customHeight="1">
      <c r="A253" s="44"/>
      <c r="B253" s="44"/>
      <c r="C253" s="44"/>
      <c r="D253" s="44"/>
      <c r="E253" s="44"/>
    </row>
    <row r="254" spans="1:8" s="5" customFormat="1" ht="12.75">
      <c r="A254" s="64">
        <f>IF(C61="Souhaité","- la Fondation de prévoyance Artes &amp; Comoedia pour la LPP dès le :","")</f>
      </c>
      <c r="B254" s="64"/>
      <c r="C254" s="30"/>
      <c r="D254" s="30"/>
      <c r="E254" s="65">
        <f>IF(C61="Souhaité",MAX(C26,DATE(C63,1,1)),"")</f>
      </c>
      <c r="F254" s="66"/>
      <c r="G254" s="66"/>
      <c r="H254" s="66"/>
    </row>
    <row r="255" spans="1:8" s="5" customFormat="1" ht="12.75">
      <c r="A255" s="64">
        <f>IF(C66="Souhaité","- la Fondation Comoedia pour la LAA dès le :","")</f>
      </c>
      <c r="B255" s="64"/>
      <c r="D255" s="30"/>
      <c r="E255" s="65">
        <f>IF(C66="Souhaité",MAX(C26,DATE(C68,1,1)),"")</f>
      </c>
      <c r="F255" s="10"/>
      <c r="G255" s="10"/>
      <c r="H255" s="10"/>
    </row>
    <row r="256" spans="1:8" s="5" customFormat="1" ht="12.75">
      <c r="A256" s="64">
        <f>IF(C71="Souhaité","- la Fondation Comoedia pour l'AMPG dès le :","")</f>
      </c>
      <c r="B256" s="64"/>
      <c r="C256" s="30"/>
      <c r="D256" s="30"/>
      <c r="E256" s="65">
        <f>IF(C71="Souhaité",MAX(C26,DATE(C73,1,1)),"")</f>
      </c>
      <c r="F256" s="10"/>
      <c r="G256" s="10"/>
      <c r="H256" s="10"/>
    </row>
    <row r="257" spans="1:8" s="5" customFormat="1" ht="12.75">
      <c r="A257" s="24"/>
      <c r="B257" s="24"/>
      <c r="C257" s="24"/>
      <c r="D257" s="24"/>
      <c r="E257" s="24"/>
      <c r="F257" s="10"/>
      <c r="G257" s="10"/>
      <c r="H257" s="10"/>
    </row>
    <row r="258" spans="1:5" s="10" customFormat="1" ht="7.5" customHeight="1">
      <c r="A258" s="44"/>
      <c r="B258" s="44"/>
      <c r="C258" s="44"/>
      <c r="D258" s="44"/>
      <c r="E258" s="44"/>
    </row>
    <row r="259" spans="1:8" s="5" customFormat="1" ht="12.75" customHeight="1">
      <c r="A259" s="100" t="s">
        <v>137</v>
      </c>
      <c r="B259" s="100"/>
      <c r="C259" s="100"/>
      <c r="D259" s="100"/>
      <c r="E259" s="100"/>
      <c r="F259" s="10"/>
      <c r="G259" s="10"/>
      <c r="H259" s="10"/>
    </row>
    <row r="260" spans="1:8" s="5" customFormat="1" ht="8.25" customHeight="1">
      <c r="A260" s="45"/>
      <c r="B260" s="45"/>
      <c r="E260" s="2"/>
      <c r="F260" s="10"/>
      <c r="G260" s="10"/>
      <c r="H260" s="10"/>
    </row>
    <row r="261" spans="1:8" s="5" customFormat="1" ht="12.75" customHeight="1">
      <c r="A261" s="101" t="s">
        <v>84</v>
      </c>
      <c r="B261" s="101"/>
      <c r="C261" s="106">
        <f>C23</f>
        <v>0</v>
      </c>
      <c r="D261" s="106"/>
      <c r="E261" s="106"/>
      <c r="F261" s="10"/>
      <c r="G261" s="10"/>
      <c r="H261" s="10"/>
    </row>
    <row r="262" spans="1:8" s="5" customFormat="1" ht="12.75" customHeight="1">
      <c r="A262" s="47" t="s">
        <v>109</v>
      </c>
      <c r="B262" s="47"/>
      <c r="C262" s="101">
        <f>C31</f>
        <v>0</v>
      </c>
      <c r="D262" s="101"/>
      <c r="E262" s="101"/>
      <c r="F262" s="10"/>
      <c r="G262" s="10"/>
      <c r="H262" s="10"/>
    </row>
    <row r="263" spans="1:8" s="5" customFormat="1" ht="12.75" customHeight="1">
      <c r="A263" s="47" t="s">
        <v>110</v>
      </c>
      <c r="B263" s="47"/>
      <c r="C263" s="101" t="str">
        <f>C32&amp;" "&amp;C33&amp;" "&amp;C34</f>
        <v>  </v>
      </c>
      <c r="D263" s="101"/>
      <c r="E263" s="101"/>
      <c r="F263" s="10"/>
      <c r="G263" s="10"/>
      <c r="H263" s="10"/>
    </row>
    <row r="264" spans="1:8" s="5" customFormat="1" ht="12.75" customHeight="1">
      <c r="A264" s="47"/>
      <c r="B264" s="47"/>
      <c r="C264" s="47"/>
      <c r="D264" s="47"/>
      <c r="E264" s="2"/>
      <c r="F264" s="10"/>
      <c r="G264" s="10"/>
      <c r="H264" s="10"/>
    </row>
    <row r="265" spans="1:8" s="5" customFormat="1" ht="12.75" customHeight="1">
      <c r="A265" s="47" t="s">
        <v>138</v>
      </c>
      <c r="B265" s="47"/>
      <c r="C265" s="47"/>
      <c r="D265" s="47"/>
      <c r="E265" s="2"/>
      <c r="F265" s="10"/>
      <c r="G265" s="10"/>
      <c r="H265" s="10"/>
    </row>
    <row r="266" spans="5:8" s="5" customFormat="1" ht="8.25" customHeight="1">
      <c r="E266" s="2"/>
      <c r="F266" s="10"/>
      <c r="G266" s="10"/>
      <c r="H266" s="10"/>
    </row>
    <row r="267" spans="1:5" ht="31.5" customHeight="1">
      <c r="A267" s="98" t="str">
        <f>IF(C81="Oui","tout le personnel sous contrat à la / aux date(s) d'affiliation mentionnée(s) ci-dessus est en pleine capacité de travail","tout le personnel sous contrat à la / aux date(s) d'affiliation mentionnée(s) ci-dessus est en pleine capacité de travail, à l'exception des personnes suivantes : ")</f>
        <v>tout le personnel sous contrat à la / aux date(s) d'affiliation mentionnée(s) ci-dessus est en pleine capacité de travail, à l'exception des personnes suivantes : </v>
      </c>
      <c r="B267" s="98"/>
      <c r="C267" s="98"/>
      <c r="D267" s="98"/>
      <c r="E267" s="98"/>
    </row>
    <row r="268" spans="1:5" ht="14.25">
      <c r="A268" s="106">
        <f>IF(OR(C84="",$C$81="Oui"),"",C84)</f>
      </c>
      <c r="B268" s="106"/>
      <c r="C268" s="106"/>
      <c r="D268" s="106"/>
      <c r="E268" s="106"/>
    </row>
    <row r="269" spans="1:5" ht="14.25">
      <c r="A269" s="106">
        <f>IF(OR(C85="",$C$81="Oui"),"",C85)</f>
      </c>
      <c r="B269" s="106"/>
      <c r="C269" s="106"/>
      <c r="D269" s="106"/>
      <c r="E269" s="106"/>
    </row>
    <row r="270" spans="1:5" ht="14.25">
      <c r="A270" s="106">
        <f>IF(OR(C86="",$C$81="Oui"),"",C86)</f>
      </c>
      <c r="B270" s="106"/>
      <c r="C270" s="106"/>
      <c r="D270" s="106"/>
      <c r="E270" s="106"/>
    </row>
    <row r="271" spans="1:5" ht="14.25">
      <c r="A271" s="106">
        <f>IF(OR(C87="",$C$81="Oui"),"",C87)</f>
      </c>
      <c r="B271" s="106"/>
      <c r="C271" s="106"/>
      <c r="D271" s="106"/>
      <c r="E271" s="106"/>
    </row>
    <row r="272" spans="1:4" ht="14.25">
      <c r="A272" s="5"/>
      <c r="B272" s="5"/>
      <c r="C272" s="5"/>
      <c r="D272" s="5"/>
    </row>
    <row r="273" spans="1:5" ht="29.25" customHeight="1">
      <c r="A273" s="98" t="s">
        <v>139</v>
      </c>
      <c r="B273" s="98"/>
      <c r="C273" s="98"/>
      <c r="D273" s="98"/>
      <c r="E273" s="98"/>
    </row>
    <row r="274" spans="1:4" ht="14.25">
      <c r="A274" s="5"/>
      <c r="B274" s="5"/>
      <c r="C274" s="5"/>
      <c r="D274" s="5"/>
    </row>
    <row r="275" spans="1:8" s="5" customFormat="1" ht="27.75" customHeight="1">
      <c r="A275" s="100" t="s">
        <v>125</v>
      </c>
      <c r="B275" s="100"/>
      <c r="C275" s="100"/>
      <c r="D275" s="100"/>
      <c r="E275" s="100"/>
      <c r="F275" s="10"/>
      <c r="G275" s="10"/>
      <c r="H275" s="10"/>
    </row>
    <row r="276" spans="1:8" s="5" customFormat="1" ht="9.75" customHeight="1">
      <c r="A276" s="45"/>
      <c r="B276" s="45"/>
      <c r="E276" s="2"/>
      <c r="F276" s="10"/>
      <c r="G276" s="10"/>
      <c r="H276" s="10"/>
    </row>
    <row r="277" spans="1:4" ht="14.25">
      <c r="A277" s="2"/>
      <c r="B277" s="2"/>
      <c r="C277" s="2"/>
      <c r="D277" s="2"/>
    </row>
    <row r="278" spans="1:5" ht="14.25">
      <c r="A278" s="2" t="s">
        <v>128</v>
      </c>
      <c r="B278" s="43">
        <f>B213</f>
      </c>
      <c r="D278" s="67" t="s">
        <v>129</v>
      </c>
      <c r="E278" s="50">
        <f>E213</f>
        <v>45246</v>
      </c>
    </row>
    <row r="279" spans="1:4" ht="14.25">
      <c r="A279" s="2"/>
      <c r="B279" s="2"/>
      <c r="D279" s="67"/>
    </row>
    <row r="280" spans="1:4" ht="14.25">
      <c r="A280" s="2"/>
      <c r="B280" s="2"/>
      <c r="D280" s="67"/>
    </row>
    <row r="281" spans="1:5" ht="14.25">
      <c r="A281" s="2" t="s">
        <v>130</v>
      </c>
      <c r="B281" s="107">
        <f>C52</f>
        <v>0</v>
      </c>
      <c r="C281" s="107"/>
      <c r="D281" s="67">
        <f>IF(C56="","","Nom :")</f>
      </c>
      <c r="E281" s="43">
        <f>IF(C56="","",C56)</f>
      </c>
    </row>
    <row r="282" spans="1:5" ht="14.25">
      <c r="A282" s="2" t="s">
        <v>131</v>
      </c>
      <c r="B282" s="107">
        <f>IF(C53="","",C53)</f>
      </c>
      <c r="C282" s="107"/>
      <c r="D282" s="67">
        <f>IF(C57="","","Fonction :")</f>
      </c>
      <c r="E282" s="43">
        <f>IF(C57="","",C57)</f>
      </c>
    </row>
    <row r="283" spans="1:4" ht="14.25">
      <c r="A283" s="39"/>
      <c r="B283" s="39"/>
      <c r="C283" s="2"/>
      <c r="D283" s="67"/>
    </row>
    <row r="284" spans="1:4" ht="14.25">
      <c r="A284" s="2"/>
      <c r="B284" s="2"/>
      <c r="C284" s="2"/>
      <c r="D284" s="67"/>
    </row>
    <row r="285" spans="1:4" ht="14.25">
      <c r="A285" s="5" t="s">
        <v>132</v>
      </c>
      <c r="B285" s="51"/>
      <c r="C285" s="51"/>
      <c r="D285" s="67">
        <f>IF(C56="","","Signature :")</f>
      </c>
    </row>
    <row r="286" spans="1:4" ht="14.25">
      <c r="A286" s="5"/>
      <c r="B286" s="51"/>
      <c r="C286" s="51"/>
      <c r="D286" s="5"/>
    </row>
    <row r="287" spans="1:4" ht="14.25">
      <c r="A287" s="5"/>
      <c r="B287" s="51"/>
      <c r="C287" s="51"/>
      <c r="D287" s="5"/>
    </row>
    <row r="288" spans="1:4" ht="14.25">
      <c r="A288" s="39"/>
      <c r="B288" s="39"/>
      <c r="C288" s="39"/>
      <c r="D288" s="39"/>
    </row>
    <row r="289" ht="14.25">
      <c r="F289" s="77"/>
    </row>
    <row r="290" ht="14.25"/>
    <row r="291" ht="14.25"/>
    <row r="292" ht="14.25" customHeight="1">
      <c r="E292" s="104" t="s">
        <v>140</v>
      </c>
    </row>
    <row r="293" ht="14.25">
      <c r="E293" s="104"/>
    </row>
    <row r="294" ht="14.25">
      <c r="E294" s="104"/>
    </row>
    <row r="295" ht="14.25">
      <c r="E295" s="104"/>
    </row>
    <row r="296" spans="1:5" ht="14.25">
      <c r="A296" s="108">
        <f>IF(C61="Non souhaité","La LPP n'étant pas souhaitée, cette page n'est pas à retourner","")</f>
      </c>
      <c r="B296" s="108"/>
      <c r="C296" s="108"/>
      <c r="E296" s="104"/>
    </row>
    <row r="297" spans="1:5" ht="14.25">
      <c r="A297" s="108"/>
      <c r="B297" s="108"/>
      <c r="C297" s="108"/>
      <c r="E297" s="104"/>
    </row>
    <row r="298" spans="1:5" ht="14.25">
      <c r="A298" s="108"/>
      <c r="B298" s="108"/>
      <c r="C298" s="108"/>
      <c r="E298" s="104"/>
    </row>
    <row r="299" spans="1:5" ht="14.25">
      <c r="A299" s="108"/>
      <c r="B299" s="108"/>
      <c r="C299" s="108"/>
      <c r="E299" s="104"/>
    </row>
    <row r="300" spans="1:5" ht="14.25">
      <c r="A300" s="108"/>
      <c r="B300" s="108"/>
      <c r="C300" s="108"/>
      <c r="E300" s="104"/>
    </row>
    <row r="301" spans="1:5" ht="14.25">
      <c r="A301" s="108"/>
      <c r="B301" s="108"/>
      <c r="C301" s="108"/>
      <c r="E301" s="104"/>
    </row>
    <row r="302" spans="1:5" ht="14.25">
      <c r="A302" s="108"/>
      <c r="B302" s="108"/>
      <c r="C302" s="108"/>
      <c r="E302" s="104"/>
    </row>
    <row r="303" ht="14.25">
      <c r="E303" s="104"/>
    </row>
    <row r="304" spans="1:5" ht="18" customHeight="1">
      <c r="A304" s="105" t="s">
        <v>141</v>
      </c>
      <c r="B304" s="105"/>
      <c r="C304" s="105"/>
      <c r="D304" s="105"/>
      <c r="E304" s="105"/>
    </row>
    <row r="305" ht="14.25"/>
    <row r="306" spans="1:8" s="5" customFormat="1" ht="12.75" customHeight="1">
      <c r="A306" s="100" t="s">
        <v>137</v>
      </c>
      <c r="B306" s="100"/>
      <c r="C306" s="100"/>
      <c r="D306" s="100"/>
      <c r="E306" s="100"/>
      <c r="F306" s="10"/>
      <c r="G306" s="10"/>
      <c r="H306" s="10"/>
    </row>
    <row r="307" spans="1:8" s="5" customFormat="1" ht="8.25" customHeight="1">
      <c r="A307" s="45"/>
      <c r="B307" s="45"/>
      <c r="E307" s="2"/>
      <c r="F307" s="10"/>
      <c r="G307" s="10"/>
      <c r="H307" s="10"/>
    </row>
    <row r="308" spans="1:8" s="5" customFormat="1" ht="12.75" customHeight="1">
      <c r="A308" s="101" t="s">
        <v>84</v>
      </c>
      <c r="B308" s="101"/>
      <c r="C308" s="106">
        <f>C23</f>
        <v>0</v>
      </c>
      <c r="D308" s="106"/>
      <c r="E308" s="106"/>
      <c r="F308" s="10"/>
      <c r="G308" s="10"/>
      <c r="H308" s="10"/>
    </row>
    <row r="309" spans="1:8" s="5" customFormat="1" ht="12.75" customHeight="1">
      <c r="A309" s="47" t="s">
        <v>109</v>
      </c>
      <c r="B309" s="47"/>
      <c r="C309" s="101">
        <f>C31</f>
        <v>0</v>
      </c>
      <c r="D309" s="101"/>
      <c r="E309" s="101"/>
      <c r="F309" s="10"/>
      <c r="G309" s="10"/>
      <c r="H309" s="10"/>
    </row>
    <row r="310" spans="1:8" s="5" customFormat="1" ht="12.75" customHeight="1">
      <c r="A310" s="101" t="s">
        <v>110</v>
      </c>
      <c r="B310" s="101"/>
      <c r="C310" s="101" t="str">
        <f>C32&amp;" "&amp;C33&amp;" "&amp;C34</f>
        <v>  </v>
      </c>
      <c r="D310" s="101"/>
      <c r="E310" s="101"/>
      <c r="F310" s="10"/>
      <c r="G310" s="10"/>
      <c r="H310" s="10"/>
    </row>
    <row r="311" spans="1:8" s="5" customFormat="1" ht="8.25" customHeight="1">
      <c r="A311" s="47"/>
      <c r="B311" s="47"/>
      <c r="C311" s="47"/>
      <c r="D311" s="47"/>
      <c r="E311" s="2"/>
      <c r="F311" s="10"/>
      <c r="G311" s="10"/>
      <c r="H311" s="10"/>
    </row>
    <row r="312" spans="1:8" s="5" customFormat="1" ht="12.75" customHeight="1">
      <c r="A312" s="47" t="s">
        <v>138</v>
      </c>
      <c r="B312" s="47"/>
      <c r="C312" s="47"/>
      <c r="D312" s="47"/>
      <c r="E312" s="2"/>
      <c r="F312" s="10"/>
      <c r="G312" s="10"/>
      <c r="H312" s="10"/>
    </row>
    <row r="313" spans="5:8" s="5" customFormat="1" ht="8.25" customHeight="1">
      <c r="E313" s="2"/>
      <c r="F313" s="10"/>
      <c r="G313" s="10"/>
      <c r="H313" s="10"/>
    </row>
    <row r="314" spans="1:8" s="30" customFormat="1" ht="44.25" customHeight="1">
      <c r="A314" s="75" t="str">
        <f>IF($C$93=1,"a","c")</f>
        <v>c</v>
      </c>
      <c r="B314" s="68"/>
      <c r="C314" s="102" t="s">
        <v>72</v>
      </c>
      <c r="D314" s="102"/>
      <c r="E314" s="102"/>
      <c r="F314" s="69"/>
      <c r="G314" s="69"/>
      <c r="H314" s="69"/>
    </row>
    <row r="315" spans="1:8" s="30" customFormat="1" ht="8.25" customHeight="1">
      <c r="A315" s="70"/>
      <c r="B315" s="70"/>
      <c r="C315" s="29"/>
      <c r="E315" s="31"/>
      <c r="F315" s="69"/>
      <c r="G315" s="69"/>
      <c r="H315" s="69"/>
    </row>
    <row r="316" spans="1:8" s="30" customFormat="1" ht="44.25" customHeight="1">
      <c r="A316" s="75" t="str">
        <f>IF($C$93=2,"a","c")</f>
        <v>c</v>
      </c>
      <c r="B316" s="68"/>
      <c r="C316" s="102" t="s">
        <v>74</v>
      </c>
      <c r="D316" s="102"/>
      <c r="E316" s="102"/>
      <c r="F316" s="69"/>
      <c r="G316" s="69"/>
      <c r="H316" s="69"/>
    </row>
    <row r="317" spans="1:8" s="30" customFormat="1" ht="8.25" customHeight="1">
      <c r="A317" s="70"/>
      <c r="B317" s="70"/>
      <c r="C317" s="29"/>
      <c r="E317" s="31"/>
      <c r="F317" s="69"/>
      <c r="G317" s="69"/>
      <c r="H317" s="69"/>
    </row>
    <row r="318" spans="1:8" s="30" customFormat="1" ht="41.25" customHeight="1">
      <c r="A318" s="76" t="str">
        <f>IF($C$93=3,"a","c")</f>
        <v>c</v>
      </c>
      <c r="B318" s="71"/>
      <c r="C318" s="103" t="s">
        <v>76</v>
      </c>
      <c r="D318" s="103"/>
      <c r="E318" s="103"/>
      <c r="F318" s="69"/>
      <c r="G318" s="69"/>
      <c r="H318" s="69"/>
    </row>
    <row r="319" spans="1:8" s="5" customFormat="1" ht="12.75" customHeight="1">
      <c r="A319" s="72"/>
      <c r="B319" s="70"/>
      <c r="C319" s="98" t="s">
        <v>142</v>
      </c>
      <c r="D319" s="98"/>
      <c r="E319" s="58" t="s">
        <v>143</v>
      </c>
      <c r="F319" s="10"/>
      <c r="G319" s="10"/>
      <c r="H319" s="10"/>
    </row>
    <row r="320" spans="1:8" s="5" customFormat="1" ht="26.25" customHeight="1">
      <c r="A320" s="56"/>
      <c r="B320" s="30"/>
      <c r="C320" s="30"/>
      <c r="D320" s="30"/>
      <c r="E320" s="58"/>
      <c r="F320" s="10"/>
      <c r="G320" s="10"/>
      <c r="H320" s="10"/>
    </row>
    <row r="321" spans="1:8" s="5" customFormat="1" ht="12.75" customHeight="1">
      <c r="A321" s="56"/>
      <c r="B321" s="30"/>
      <c r="C321" s="30"/>
      <c r="D321" s="30"/>
      <c r="E321" s="58"/>
      <c r="F321" s="10"/>
      <c r="G321" s="10"/>
      <c r="H321" s="10"/>
    </row>
    <row r="322" spans="1:8" s="5" customFormat="1" ht="49.5" customHeight="1">
      <c r="A322" s="56"/>
      <c r="B322" s="30"/>
      <c r="C322" s="99" t="s">
        <v>144</v>
      </c>
      <c r="D322" s="99"/>
      <c r="E322" s="99"/>
      <c r="F322" s="10"/>
      <c r="G322" s="10"/>
      <c r="H322" s="10"/>
    </row>
    <row r="323" spans="1:5" ht="14.25">
      <c r="A323" s="61"/>
      <c r="B323" s="62"/>
      <c r="C323" s="62"/>
      <c r="D323" s="62"/>
      <c r="E323" s="63"/>
    </row>
    <row r="324" ht="14.25"/>
    <row r="325" spans="1:8" s="5" customFormat="1" ht="27.75" customHeight="1">
      <c r="A325" s="100" t="s">
        <v>125</v>
      </c>
      <c r="B325" s="100"/>
      <c r="C325" s="100"/>
      <c r="D325" s="100"/>
      <c r="E325" s="100"/>
      <c r="F325" s="10"/>
      <c r="G325" s="10"/>
      <c r="H325" s="10"/>
    </row>
    <row r="326" spans="1:8" s="5" customFormat="1" ht="9.75" customHeight="1">
      <c r="A326" s="45"/>
      <c r="B326" s="45"/>
      <c r="E326" s="2"/>
      <c r="F326" s="10"/>
      <c r="G326" s="10"/>
      <c r="H326" s="10"/>
    </row>
    <row r="327" spans="1:5" ht="14.25">
      <c r="A327" s="2" t="s">
        <v>128</v>
      </c>
      <c r="B327" s="43">
        <f>B213</f>
      </c>
      <c r="D327" s="67" t="s">
        <v>129</v>
      </c>
      <c r="E327" s="50">
        <f>E213</f>
        <v>45246</v>
      </c>
    </row>
    <row r="328" spans="1:4" ht="14.25">
      <c r="A328" s="2"/>
      <c r="B328" s="2"/>
      <c r="C328" s="2"/>
      <c r="D328" s="67"/>
    </row>
    <row r="329" spans="1:5" ht="14.25">
      <c r="A329" s="2" t="s">
        <v>130</v>
      </c>
      <c r="B329" s="107">
        <f>C52</f>
        <v>0</v>
      </c>
      <c r="C329" s="107"/>
      <c r="D329" s="67">
        <f>IF(C56="","","Nom :")</f>
      </c>
      <c r="E329" s="2">
        <f>IF(C56="","",C56)</f>
      </c>
    </row>
    <row r="330" spans="1:5" ht="14.25">
      <c r="A330" s="2" t="s">
        <v>131</v>
      </c>
      <c r="B330" s="107">
        <f>IF(C53="","",C53)</f>
      </c>
      <c r="C330" s="107"/>
      <c r="D330" s="67">
        <f>IF(C57="","","Fonction :")</f>
      </c>
      <c r="E330" s="2">
        <f>IF(C57="","",C57)</f>
      </c>
    </row>
    <row r="331" spans="1:4" ht="14.25">
      <c r="A331" s="39"/>
      <c r="B331" s="39"/>
      <c r="C331" s="2"/>
      <c r="D331" s="67"/>
    </row>
    <row r="332" spans="1:4" ht="14.25">
      <c r="A332" s="2"/>
      <c r="B332" s="2"/>
      <c r="C332" s="2"/>
      <c r="D332" s="67"/>
    </row>
    <row r="333" spans="1:4" ht="14.25">
      <c r="A333" s="5" t="s">
        <v>132</v>
      </c>
      <c r="B333" s="51"/>
      <c r="C333" s="51"/>
      <c r="D333" s="67">
        <f>IF(C56="","","Signature :")</f>
      </c>
    </row>
    <row r="334" spans="1:4" ht="14.25">
      <c r="A334" s="5"/>
      <c r="B334" s="51"/>
      <c r="C334" s="51"/>
      <c r="D334" s="5"/>
    </row>
    <row r="335" spans="1:4" ht="14.25">
      <c r="A335" s="5"/>
      <c r="B335" s="51"/>
      <c r="C335" s="51"/>
      <c r="D335" s="5"/>
    </row>
    <row r="336" ht="14.25">
      <c r="F336" s="77"/>
    </row>
    <row r="337" ht="14.25"/>
    <row r="338" ht="14.25"/>
    <row r="339" ht="14.25"/>
    <row r="340" ht="14.25"/>
    <row r="341" ht="14.25"/>
    <row r="342" ht="14.25"/>
    <row r="343" ht="14.25"/>
    <row r="344" ht="14.25"/>
    <row r="345" ht="14.25"/>
  </sheetData>
  <sheetProtection password="E885" sheet="1" selectLockedCells="1"/>
  <mergeCells count="154">
    <mergeCell ref="A12:E12"/>
    <mergeCell ref="A13:E13"/>
    <mergeCell ref="B329:C329"/>
    <mergeCell ref="B330:C330"/>
    <mergeCell ref="D17:E17"/>
    <mergeCell ref="C18:D18"/>
    <mergeCell ref="C20:D20"/>
    <mergeCell ref="A23:B23"/>
    <mergeCell ref="C23:D23"/>
    <mergeCell ref="A24:B24"/>
    <mergeCell ref="C24:D24"/>
    <mergeCell ref="A25:B25"/>
    <mergeCell ref="C25:D25"/>
    <mergeCell ref="A26:B26"/>
    <mergeCell ref="C26:D26"/>
    <mergeCell ref="A27:B27"/>
    <mergeCell ref="C27:D27"/>
    <mergeCell ref="C30:D30"/>
    <mergeCell ref="C31:D31"/>
    <mergeCell ref="C32:D32"/>
    <mergeCell ref="C33:D33"/>
    <mergeCell ref="A34:B34"/>
    <mergeCell ref="C34:D34"/>
    <mergeCell ref="C37:D37"/>
    <mergeCell ref="C38:D38"/>
    <mergeCell ref="C39:D39"/>
    <mergeCell ref="C40:D40"/>
    <mergeCell ref="C41:D41"/>
    <mergeCell ref="C42:D42"/>
    <mergeCell ref="A45:E45"/>
    <mergeCell ref="C47:D47"/>
    <mergeCell ref="A48:B48"/>
    <mergeCell ref="C48:D48"/>
    <mergeCell ref="C49:D49"/>
    <mergeCell ref="C51:D51"/>
    <mergeCell ref="C52:D52"/>
    <mergeCell ref="C53:D53"/>
    <mergeCell ref="C55:D55"/>
    <mergeCell ref="C56:D56"/>
    <mergeCell ref="C57:D57"/>
    <mergeCell ref="C61:D61"/>
    <mergeCell ref="C62:D62"/>
    <mergeCell ref="C63:D63"/>
    <mergeCell ref="A64:B64"/>
    <mergeCell ref="C66:D66"/>
    <mergeCell ref="C67:D67"/>
    <mergeCell ref="C68:D68"/>
    <mergeCell ref="A69:B69"/>
    <mergeCell ref="C71:D71"/>
    <mergeCell ref="C72:D72"/>
    <mergeCell ref="C73:D73"/>
    <mergeCell ref="A74:B74"/>
    <mergeCell ref="A77:E77"/>
    <mergeCell ref="A81:B81"/>
    <mergeCell ref="C81:D81"/>
    <mergeCell ref="A83:E83"/>
    <mergeCell ref="C84:D84"/>
    <mergeCell ref="C85:D85"/>
    <mergeCell ref="C86:D86"/>
    <mergeCell ref="C87:D87"/>
    <mergeCell ref="A91:E91"/>
    <mergeCell ref="C93:D93"/>
    <mergeCell ref="C95:D95"/>
    <mergeCell ref="C97:D97"/>
    <mergeCell ref="C99:D99"/>
    <mergeCell ref="C104:D104"/>
    <mergeCell ref="C105:D105"/>
    <mergeCell ref="A107:E107"/>
    <mergeCell ref="A109:E110"/>
    <mergeCell ref="A113:E113"/>
    <mergeCell ref="A117:B117"/>
    <mergeCell ref="C117:E117"/>
    <mergeCell ref="A118:B118"/>
    <mergeCell ref="C118:E118"/>
    <mergeCell ref="C126:E126"/>
    <mergeCell ref="C127:D127"/>
    <mergeCell ref="A129:D129"/>
    <mergeCell ref="C130:D130"/>
    <mergeCell ref="C131:D131"/>
    <mergeCell ref="A141:E141"/>
    <mergeCell ref="A142:B142"/>
    <mergeCell ref="A144:B144"/>
    <mergeCell ref="A150:E150"/>
    <mergeCell ref="E154:E165"/>
    <mergeCell ref="A166:E166"/>
    <mergeCell ref="A168:E168"/>
    <mergeCell ref="A170:E170"/>
    <mergeCell ref="A172:E172"/>
    <mergeCell ref="A174:B174"/>
    <mergeCell ref="A175:B175"/>
    <mergeCell ref="A176:B176"/>
    <mergeCell ref="A177:E177"/>
    <mergeCell ref="C174:E174"/>
    <mergeCell ref="C175:E175"/>
    <mergeCell ref="C176:E176"/>
    <mergeCell ref="C179:E179"/>
    <mergeCell ref="C180:E180"/>
    <mergeCell ref="C181:E181"/>
    <mergeCell ref="A182:B182"/>
    <mergeCell ref="C182:E182"/>
    <mergeCell ref="C183:E183"/>
    <mergeCell ref="B184:C184"/>
    <mergeCell ref="A186:E186"/>
    <mergeCell ref="A188:E188"/>
    <mergeCell ref="A189:E189"/>
    <mergeCell ref="D190:E190"/>
    <mergeCell ref="D191:E191"/>
    <mergeCell ref="A193:E193"/>
    <mergeCell ref="A195:E195"/>
    <mergeCell ref="A196:E196"/>
    <mergeCell ref="D199:E199"/>
    <mergeCell ref="D200:E200"/>
    <mergeCell ref="D203:E203"/>
    <mergeCell ref="D204:E204"/>
    <mergeCell ref="A207:E207"/>
    <mergeCell ref="A209:E209"/>
    <mergeCell ref="A211:E211"/>
    <mergeCell ref="A226:E226"/>
    <mergeCell ref="E238:E249"/>
    <mergeCell ref="B216:C216"/>
    <mergeCell ref="B217:C217"/>
    <mergeCell ref="A250:E250"/>
    <mergeCell ref="A252:E252"/>
    <mergeCell ref="A259:E259"/>
    <mergeCell ref="A261:B261"/>
    <mergeCell ref="C261:E261"/>
    <mergeCell ref="C262:E262"/>
    <mergeCell ref="A296:C302"/>
    <mergeCell ref="C263:E263"/>
    <mergeCell ref="A267:E267"/>
    <mergeCell ref="A268:E268"/>
    <mergeCell ref="A269:E269"/>
    <mergeCell ref="A270:E270"/>
    <mergeCell ref="A271:E271"/>
    <mergeCell ref="C318:E318"/>
    <mergeCell ref="A273:E273"/>
    <mergeCell ref="A275:E275"/>
    <mergeCell ref="E292:E303"/>
    <mergeCell ref="A304:E304"/>
    <mergeCell ref="A306:E306"/>
    <mergeCell ref="A308:B308"/>
    <mergeCell ref="C308:E308"/>
    <mergeCell ref="B281:C281"/>
    <mergeCell ref="B282:C282"/>
    <mergeCell ref="A16:E16"/>
    <mergeCell ref="A11:E11"/>
    <mergeCell ref="C319:D319"/>
    <mergeCell ref="C322:E322"/>
    <mergeCell ref="A325:E325"/>
    <mergeCell ref="C309:E309"/>
    <mergeCell ref="A310:B310"/>
    <mergeCell ref="C310:E310"/>
    <mergeCell ref="C314:E314"/>
    <mergeCell ref="C316:E316"/>
  </mergeCells>
  <conditionalFormatting sqref="C61:D61">
    <cfRule type="expression" priority="4" dxfId="107" stopIfTrue="1">
      <formula>$C$61=""</formula>
    </cfRule>
    <cfRule type="cellIs" priority="5" dxfId="108" operator="equal" stopIfTrue="1">
      <formula>"Souhaité"</formula>
    </cfRule>
    <cfRule type="cellIs" priority="6" dxfId="109" operator="equal" stopIfTrue="1">
      <formula>"Non souhaité"</formula>
    </cfRule>
  </conditionalFormatting>
  <conditionalFormatting sqref="A83:B87">
    <cfRule type="expression" priority="7" dxfId="110" stopIfTrue="1">
      <formula>$C$81="Oui"</formula>
    </cfRule>
    <cfRule type="expression" priority="8" dxfId="111" stopIfTrue="1">
      <formula>$C$81="Non"</formula>
    </cfRule>
  </conditionalFormatting>
  <conditionalFormatting sqref="C84:D84">
    <cfRule type="expression" priority="9" dxfId="110" stopIfTrue="1">
      <formula>$C$81="Oui"</formula>
    </cfRule>
    <cfRule type="expression" priority="50" dxfId="107" stopIfTrue="1">
      <formula>$C$81="Non"</formula>
    </cfRule>
  </conditionalFormatting>
  <conditionalFormatting sqref="C23:D23">
    <cfRule type="expression" priority="11" dxfId="112" stopIfTrue="1">
      <formula>$C$23&lt;&gt;""</formula>
    </cfRule>
  </conditionalFormatting>
  <conditionalFormatting sqref="C24:D24 C25">
    <cfRule type="expression" priority="12" dxfId="107" stopIfTrue="1">
      <formula>$C$24=""</formula>
    </cfRule>
  </conditionalFormatting>
  <conditionalFormatting sqref="C26:D26">
    <cfRule type="expression" priority="13" dxfId="112" stopIfTrue="1">
      <formula>$C$26&lt;&gt;""</formula>
    </cfRule>
  </conditionalFormatting>
  <conditionalFormatting sqref="C27:D27">
    <cfRule type="expression" priority="14" dxfId="112" stopIfTrue="1">
      <formula>$C$27&lt;&gt;""</formula>
    </cfRule>
  </conditionalFormatting>
  <conditionalFormatting sqref="C30:D30">
    <cfRule type="expression" priority="15" dxfId="112" stopIfTrue="1">
      <formula>$C$30&lt;&gt;""</formula>
    </cfRule>
  </conditionalFormatting>
  <conditionalFormatting sqref="C31:D31">
    <cfRule type="expression" priority="16" dxfId="112" stopIfTrue="1">
      <formula>$C$31&lt;&gt;""</formula>
    </cfRule>
  </conditionalFormatting>
  <conditionalFormatting sqref="C32:D32">
    <cfRule type="expression" priority="17" dxfId="112" stopIfTrue="1">
      <formula>$C$32&lt;&gt;""</formula>
    </cfRule>
  </conditionalFormatting>
  <conditionalFormatting sqref="C33:D33">
    <cfRule type="expression" priority="18" dxfId="112" stopIfTrue="1">
      <formula>$C$33&lt;&gt;""</formula>
    </cfRule>
  </conditionalFormatting>
  <conditionalFormatting sqref="C34:D34">
    <cfRule type="expression" priority="19" dxfId="112" stopIfTrue="1">
      <formula>$C$34&lt;&gt;""</formula>
    </cfRule>
  </conditionalFormatting>
  <conditionalFormatting sqref="C37:D37">
    <cfRule type="expression" priority="20" dxfId="112" stopIfTrue="1">
      <formula>$C$37&lt;&gt;""</formula>
    </cfRule>
  </conditionalFormatting>
  <conditionalFormatting sqref="C38:D38">
    <cfRule type="expression" priority="21" dxfId="112" stopIfTrue="1">
      <formula>$C$38&lt;&gt;""</formula>
    </cfRule>
  </conditionalFormatting>
  <conditionalFormatting sqref="C39:D39">
    <cfRule type="expression" priority="22" dxfId="112" stopIfTrue="1">
      <formula>$C$39&lt;&gt;""</formula>
    </cfRule>
  </conditionalFormatting>
  <conditionalFormatting sqref="C40:D40">
    <cfRule type="expression" priority="23" dxfId="112" stopIfTrue="1">
      <formula>$C$40&lt;&gt;""</formula>
    </cfRule>
  </conditionalFormatting>
  <conditionalFormatting sqref="C41:D41">
    <cfRule type="expression" priority="24" dxfId="112" stopIfTrue="1">
      <formula>$C$41&lt;&gt;""</formula>
    </cfRule>
  </conditionalFormatting>
  <conditionalFormatting sqref="C42:D42">
    <cfRule type="expression" priority="25" dxfId="112" stopIfTrue="1">
      <formula>$C$42&lt;&gt;""</formula>
    </cfRule>
  </conditionalFormatting>
  <conditionalFormatting sqref="C47:D47">
    <cfRule type="expression" priority="26" dxfId="112" stopIfTrue="1">
      <formula>$C$47&lt;&gt;""</formula>
    </cfRule>
  </conditionalFormatting>
  <conditionalFormatting sqref="C49:D49">
    <cfRule type="expression" priority="27" dxfId="110" stopIfTrue="1">
      <formula>#REF!="Selon RC"</formula>
    </cfRule>
    <cfRule type="expression" priority="28" dxfId="112" stopIfTrue="1">
      <formula>$C$49&lt;&gt;""</formula>
    </cfRule>
    <cfRule type="expression" priority="29" dxfId="107" stopIfTrue="1">
      <formula>#REF!&lt;&gt;"Selon statuts"</formula>
    </cfRule>
  </conditionalFormatting>
  <conditionalFormatting sqref="C52:D52">
    <cfRule type="expression" priority="30" dxfId="112" stopIfTrue="1">
      <formula>$C$52&lt;&gt;""</formula>
    </cfRule>
  </conditionalFormatting>
  <conditionalFormatting sqref="C53:D53">
    <cfRule type="expression" priority="31" dxfId="112" stopIfTrue="1">
      <formula>$C$53&lt;&gt;""</formula>
    </cfRule>
  </conditionalFormatting>
  <conditionalFormatting sqref="C56:D56">
    <cfRule type="expression" priority="32" dxfId="112" stopIfTrue="1">
      <formula>$C$56&lt;&gt;""</formula>
    </cfRule>
  </conditionalFormatting>
  <conditionalFormatting sqref="C57:D57">
    <cfRule type="expression" priority="33" dxfId="112" stopIfTrue="1">
      <formula>$C$57&lt;&gt;""</formula>
    </cfRule>
  </conditionalFormatting>
  <conditionalFormatting sqref="C66:D66">
    <cfRule type="expression" priority="34" dxfId="107" stopIfTrue="1">
      <formula>$C$66=""</formula>
    </cfRule>
    <cfRule type="cellIs" priority="35" dxfId="113" operator="equal" stopIfTrue="1">
      <formula>"Souhaité"</formula>
    </cfRule>
    <cfRule type="cellIs" priority="36" dxfId="109" operator="equal" stopIfTrue="1">
      <formula>"Non souhaité"</formula>
    </cfRule>
  </conditionalFormatting>
  <conditionalFormatting sqref="C67:D67">
    <cfRule type="expression" priority="37" dxfId="110" stopIfTrue="1">
      <formula>$C$66="Non souhaité"</formula>
    </cfRule>
    <cfRule type="expression" priority="39" dxfId="107" stopIfTrue="1">
      <formula>$C$66="Souhaité"</formula>
    </cfRule>
  </conditionalFormatting>
  <conditionalFormatting sqref="C67:D67">
    <cfRule type="expression" priority="38" dxfId="112" stopIfTrue="1">
      <formula>$C$67&lt;&gt;""</formula>
    </cfRule>
  </conditionalFormatting>
  <conditionalFormatting sqref="A67:B67 B68">
    <cfRule type="expression" priority="40" dxfId="110" stopIfTrue="1">
      <formula>$C$66="Non souhaité"</formula>
    </cfRule>
  </conditionalFormatting>
  <conditionalFormatting sqref="A72:B72 B73">
    <cfRule type="expression" priority="41" dxfId="110" stopIfTrue="1">
      <formula>$C$71="Non souhaité"</formula>
    </cfRule>
  </conditionalFormatting>
  <conditionalFormatting sqref="C72:D72">
    <cfRule type="expression" priority="42" dxfId="110" stopIfTrue="1">
      <formula>$C$71="Non souhaité"</formula>
    </cfRule>
    <cfRule type="expression" priority="44" dxfId="107" stopIfTrue="1">
      <formula>$C$71="Souhaité"</formula>
    </cfRule>
  </conditionalFormatting>
  <conditionalFormatting sqref="C72:D72">
    <cfRule type="expression" priority="43" dxfId="112" stopIfTrue="1">
      <formula>$C$72&lt;&gt;""</formula>
    </cfRule>
  </conditionalFormatting>
  <conditionalFormatting sqref="C71:D71">
    <cfRule type="expression" priority="45" dxfId="107" stopIfTrue="1">
      <formula>$C$71=""</formula>
    </cfRule>
    <cfRule type="cellIs" priority="46" dxfId="108" operator="equal" stopIfTrue="1">
      <formula>"Souhaité"</formula>
    </cfRule>
    <cfRule type="cellIs" priority="47" dxfId="109" operator="equal" stopIfTrue="1">
      <formula>"Non souhaité"</formula>
    </cfRule>
  </conditionalFormatting>
  <conditionalFormatting sqref="C81:D81">
    <cfRule type="expression" priority="48" dxfId="112" stopIfTrue="1">
      <formula>$C$81&lt;&gt;""</formula>
    </cfRule>
  </conditionalFormatting>
  <conditionalFormatting sqref="A49:B49">
    <cfRule type="expression" priority="49" dxfId="110" stopIfTrue="1">
      <formula>#REF!="Selon RC"</formula>
    </cfRule>
  </conditionalFormatting>
  <conditionalFormatting sqref="C84:D84">
    <cfRule type="expression" priority="10" dxfId="112" stopIfTrue="1">
      <formula>$C$84&lt;&gt;""</formula>
    </cfRule>
  </conditionalFormatting>
  <conditionalFormatting sqref="C85:D85">
    <cfRule type="expression" priority="51" dxfId="110" stopIfTrue="1">
      <formula>$C$81="Oui"</formula>
    </cfRule>
    <cfRule type="expression" priority="52" dxfId="112" stopIfTrue="1">
      <formula>$C$85&lt;&gt;""</formula>
    </cfRule>
  </conditionalFormatting>
  <conditionalFormatting sqref="C86:D86">
    <cfRule type="expression" priority="53" dxfId="110" stopIfTrue="1">
      <formula>$C$81="Oui"</formula>
    </cfRule>
    <cfRule type="expression" priority="54" dxfId="112" stopIfTrue="1">
      <formula>$C$86&lt;&gt;""</formula>
    </cfRule>
  </conditionalFormatting>
  <conditionalFormatting sqref="C87:D87">
    <cfRule type="expression" priority="55" dxfId="110" stopIfTrue="1">
      <formula>$C$81="Oui"</formula>
    </cfRule>
    <cfRule type="expression" priority="56" dxfId="112" stopIfTrue="1">
      <formula>$C$87&lt;&gt;""</formula>
    </cfRule>
  </conditionalFormatting>
  <conditionalFormatting sqref="C104:D104">
    <cfRule type="expression" priority="57" dxfId="112" stopIfTrue="1">
      <formula>$C$104&lt;&gt;""</formula>
    </cfRule>
  </conditionalFormatting>
  <conditionalFormatting sqref="C105:D105">
    <cfRule type="expression" priority="58" dxfId="114" stopIfTrue="1">
      <formula>$C$105=""</formula>
    </cfRule>
    <cfRule type="expression" priority="59" dxfId="112" stopIfTrue="1">
      <formula>$C$105&lt;&gt;TODAY()</formula>
    </cfRule>
  </conditionalFormatting>
  <conditionalFormatting sqref="C93:D93">
    <cfRule type="expression" priority="60" dxfId="110" stopIfTrue="1">
      <formula>$C$61="Non souhaité"</formula>
    </cfRule>
    <cfRule type="expression" priority="61" dxfId="112" stopIfTrue="1">
      <formula>$C$93&lt;&gt;""</formula>
    </cfRule>
  </conditionalFormatting>
  <conditionalFormatting sqref="C95">
    <cfRule type="expression" priority="62" dxfId="110" stopIfTrue="1">
      <formula>$C$61="Non souhaité"</formula>
    </cfRule>
    <cfRule type="expression" priority="63" dxfId="112" stopIfTrue="1">
      <formula>OR($C$93=2,$C$93=3)</formula>
    </cfRule>
    <cfRule type="expression" priority="64" dxfId="115" stopIfTrue="1">
      <formula>$C$93=1</formula>
    </cfRule>
  </conditionalFormatting>
  <conditionalFormatting sqref="C97">
    <cfRule type="expression" priority="65" dxfId="110" stopIfTrue="1">
      <formula>$C$61="Non souhaité"</formula>
    </cfRule>
    <cfRule type="expression" priority="66" dxfId="112" stopIfTrue="1">
      <formula>OR($C$93=1,$C$93=3)</formula>
    </cfRule>
    <cfRule type="expression" priority="67" dxfId="115" stopIfTrue="1">
      <formula>$C$93=2</formula>
    </cfRule>
  </conditionalFormatting>
  <conditionalFormatting sqref="C99">
    <cfRule type="expression" priority="68" dxfId="110" stopIfTrue="1">
      <formula>$C$61="Non souhaité"</formula>
    </cfRule>
    <cfRule type="expression" priority="69" dxfId="112" stopIfTrue="1">
      <formula>OR($C$93=1,$C$93=2)</formula>
    </cfRule>
    <cfRule type="expression" priority="70" dxfId="115" stopIfTrue="1">
      <formula>$C$93=3</formula>
    </cfRule>
  </conditionalFormatting>
  <conditionalFormatting sqref="A107:E107">
    <cfRule type="expression" priority="71" dxfId="115" stopIfTrue="1">
      <formula>$G$106=0</formula>
    </cfRule>
    <cfRule type="expression" priority="72" dxfId="109" stopIfTrue="1">
      <formula>$G$106&gt;0</formula>
    </cfRule>
  </conditionalFormatting>
  <conditionalFormatting sqref="C25:D25">
    <cfRule type="expression" priority="73" dxfId="110" stopIfTrue="1">
      <formula>$C$24=""</formula>
    </cfRule>
    <cfRule type="expression" priority="74" dxfId="110" stopIfTrue="1">
      <formula>$C$24&lt;&gt;"autre → préciser"</formula>
    </cfRule>
    <cfRule type="expression" priority="75" dxfId="111" stopIfTrue="1">
      <formula>$C$25&lt;&gt;""</formula>
    </cfRule>
  </conditionalFormatting>
  <conditionalFormatting sqref="A25">
    <cfRule type="expression" priority="76" dxfId="111" stopIfTrue="1">
      <formula>$C$24="autre → préciser"</formula>
    </cfRule>
  </conditionalFormatting>
  <conditionalFormatting sqref="A25:B25">
    <cfRule type="expression" priority="77" dxfId="110" stopIfTrue="1">
      <formula>$C$24&lt;&gt;"autre → préciser"</formula>
    </cfRule>
  </conditionalFormatting>
  <conditionalFormatting sqref="C24:D24">
    <cfRule type="expression" priority="78" dxfId="112" stopIfTrue="1">
      <formula>$C$24&lt;&gt;""</formula>
    </cfRule>
  </conditionalFormatting>
  <conditionalFormatting sqref="C48">
    <cfRule type="expression" priority="79" dxfId="111" stopIfTrue="1">
      <formula>$C$48&lt;&gt;""</formula>
    </cfRule>
  </conditionalFormatting>
  <conditionalFormatting sqref="A48:B48">
    <cfRule type="expression" priority="80" dxfId="110" stopIfTrue="1">
      <formula>$C$47&lt;&gt;"Autre: à préciser →"</formula>
    </cfRule>
    <cfRule type="expression" priority="81" dxfId="111" stopIfTrue="1">
      <formula>$C$24="Autre: à préciser →"</formula>
    </cfRule>
  </conditionalFormatting>
  <conditionalFormatting sqref="C48:D48">
    <cfRule type="expression" priority="82" dxfId="110" stopIfTrue="1">
      <formula>$C$47=""</formula>
    </cfRule>
    <cfRule type="expression" priority="83" dxfId="110" stopIfTrue="1">
      <formula>$C$47&lt;&gt;"Autre: à préciser →"</formula>
    </cfRule>
    <cfRule type="expression" priority="84" dxfId="107" stopIfTrue="1">
      <formula>$C$47=""</formula>
    </cfRule>
  </conditionalFormatting>
  <conditionalFormatting sqref="E220:E222">
    <cfRule type="expression" priority="85" dxfId="116" stopIfTrue="1">
      <formula>$E$216&lt;&gt;""</formula>
    </cfRule>
  </conditionalFormatting>
  <conditionalFormatting sqref="E285:E287">
    <cfRule type="expression" priority="86" dxfId="116" stopIfTrue="1">
      <formula>$E$216&lt;&gt;""</formula>
    </cfRule>
  </conditionalFormatting>
  <conditionalFormatting sqref="E333:E335">
    <cfRule type="expression" priority="87" dxfId="116" stopIfTrue="1">
      <formula>$E$216&lt;&gt;""</formula>
    </cfRule>
  </conditionalFormatting>
  <conditionalFormatting sqref="C68:D68">
    <cfRule type="expression" priority="88" dxfId="110" stopIfTrue="1">
      <formula>$C$66="Non souhaité"</formula>
    </cfRule>
    <cfRule type="expression" priority="90" dxfId="107" stopIfTrue="1">
      <formula>$C$66="Souhaité"</formula>
    </cfRule>
  </conditionalFormatting>
  <conditionalFormatting sqref="C68:D68">
    <cfRule type="expression" priority="89" dxfId="112" stopIfTrue="1">
      <formula>$C$68&lt;&gt;""</formula>
    </cfRule>
  </conditionalFormatting>
  <conditionalFormatting sqref="C73:D73">
    <cfRule type="expression" priority="91" dxfId="110" stopIfTrue="1">
      <formula>$C$71="Non souhaité"</formula>
    </cfRule>
    <cfRule type="expression" priority="93" dxfId="107" stopIfTrue="1">
      <formula>$C$71="Souhaité"</formula>
    </cfRule>
  </conditionalFormatting>
  <conditionalFormatting sqref="C73:D73">
    <cfRule type="expression" priority="92" dxfId="112" stopIfTrue="1">
      <formula>$C$73&lt;&gt;""</formula>
    </cfRule>
  </conditionalFormatting>
  <conditionalFormatting sqref="A68">
    <cfRule type="expression" priority="94" dxfId="110" stopIfTrue="1">
      <formula>$C$66="Non souhaité"</formula>
    </cfRule>
  </conditionalFormatting>
  <conditionalFormatting sqref="A73">
    <cfRule type="expression" priority="95" dxfId="110" stopIfTrue="1">
      <formula>$C$61="Non souhaité"</formula>
    </cfRule>
  </conditionalFormatting>
  <conditionalFormatting sqref="A64:E64">
    <cfRule type="expression" priority="96" dxfId="117" stopIfTrue="1">
      <formula>$C$63=""</formula>
    </cfRule>
    <cfRule type="expression" priority="97" dxfId="112" stopIfTrue="1">
      <formula>$C$63&lt;&gt;""</formula>
    </cfRule>
  </conditionalFormatting>
  <conditionalFormatting sqref="C62:D62">
    <cfRule type="expression" priority="98" dxfId="110" stopIfTrue="1">
      <formula>$C$61="Non souhaité"</formula>
    </cfRule>
    <cfRule type="expression" priority="100" dxfId="107" stopIfTrue="1">
      <formula>$C$61="Souhaité"</formula>
    </cfRule>
  </conditionalFormatting>
  <conditionalFormatting sqref="C62:D62">
    <cfRule type="expression" priority="99" dxfId="112" stopIfTrue="1">
      <formula>$C$62&lt;&gt;""</formula>
    </cfRule>
  </conditionalFormatting>
  <conditionalFormatting sqref="C63:D63">
    <cfRule type="expression" priority="101" dxfId="110" stopIfTrue="1">
      <formula>$C$61="Non souhaité"</formula>
    </cfRule>
    <cfRule type="expression" priority="103" dxfId="107" stopIfTrue="1">
      <formula>$C$61="Souhaité"</formula>
    </cfRule>
  </conditionalFormatting>
  <conditionalFormatting sqref="C63:D63">
    <cfRule type="expression" priority="102" dxfId="112" stopIfTrue="1">
      <formula>$C$63&lt;&gt;""</formula>
    </cfRule>
  </conditionalFormatting>
  <conditionalFormatting sqref="A69:E69">
    <cfRule type="expression" priority="104" dxfId="117" stopIfTrue="1">
      <formula>$C$68=""</formula>
    </cfRule>
    <cfRule type="expression" priority="105" dxfId="112" stopIfTrue="1">
      <formula>$C$68&lt;&gt;""</formula>
    </cfRule>
  </conditionalFormatting>
  <conditionalFormatting sqref="A62">
    <cfRule type="expression" priority="106" dxfId="110" stopIfTrue="1">
      <formula>$C$61="Non souhaité"</formula>
    </cfRule>
  </conditionalFormatting>
  <conditionalFormatting sqref="A63">
    <cfRule type="expression" priority="107" dxfId="110" stopIfTrue="1">
      <formula>$C$61="Non souhaité"</formula>
    </cfRule>
  </conditionalFormatting>
  <conditionalFormatting sqref="A74:E74">
    <cfRule type="expression" priority="108" dxfId="117" stopIfTrue="1">
      <formula>$C$73=""</formula>
    </cfRule>
    <cfRule type="expression" priority="109" dxfId="112" stopIfTrue="1">
      <formula>$C$73&lt;&gt;""</formula>
    </cfRule>
  </conditionalFormatting>
  <conditionalFormatting sqref="A296">
    <cfRule type="expression" priority="1" dxfId="0" stopIfTrue="1">
      <formula>$C$61="Non souhaité"</formula>
    </cfRule>
  </conditionalFormatting>
  <dataValidations count="14">
    <dataValidation type="list" allowBlank="1" showErrorMessage="1" sqref="C61 C66 C71">
      <formula1>"Souhaité,Non souhaité"</formula1>
      <formula2>0</formula2>
    </dataValidation>
    <dataValidation type="list" allowBlank="1" showErrorMessage="1" sqref="C27:D27 C81:D82">
      <formula1>"Oui,Non"</formula1>
      <formula2>0</formula2>
    </dataValidation>
    <dataValidation type="list" allowBlank="1" showErrorMessage="1" sqref="C37:D37">
      <formula1>"Madame,Monsieur"</formula1>
      <formula2>0</formula2>
    </dataValidation>
    <dataValidation type="list" allowBlank="1" showErrorMessage="1" sqref="C47:D47">
      <formula1>"Signature collective à deux,Signature simple,Autre: à préciser →,Aucune indication"</formula1>
      <formula2>0</formula2>
    </dataValidation>
    <dataValidation type="date" operator="greaterThanOrEqual" allowBlank="1" showErrorMessage="1" sqref="C105:D105">
      <formula1>25569</formula1>
    </dataValidation>
    <dataValidation type="list" allowBlank="1" showErrorMessage="1" sqref="C93:D93">
      <formula1>"1,2,3"</formula1>
      <formula2>0</formula2>
    </dataValidation>
    <dataValidation type="list" allowBlank="1" showErrorMessage="1" sqref="C62:D62 C67:D67 C72:D72">
      <formula1>"Salariés avec contrat de travail à durée déterminée,Tous les salariés"</formula1>
      <formula2>0</formula2>
    </dataValidation>
    <dataValidation type="list" allowBlank="1" showErrorMessage="1" sqref="C24:D24">
      <formula1>"Association,Sàrl,SA,Fondation,autre → préciser"</formula1>
      <formula2>0</formula2>
    </dataValidation>
    <dataValidation type="custom" allowBlank="1" showErrorMessage="1" error="L'adresse email saisie n'est pas valable" sqref="C42:D42">
      <formula1>_xlfn.IFERROR(AND(SEARCH("@",C42)&gt;0,SEARCH(".",C42,SEARCH("@",C42)+1)),FALSE)</formula1>
      <formula2>0</formula2>
    </dataValidation>
    <dataValidation type="date" operator="greaterThanOrEqual" allowBlank="1" showErrorMessage="1" error="Veuillez saisir une date valable" sqref="C26:D26">
      <formula1>18264</formula1>
    </dataValidation>
    <dataValidation type="whole" allowBlank="1" showErrorMessage="1" errorTitle="Année à saisir" error="Veuillez saisir l'ANNEE de début de couverture. &#10;Le début de couverture peut au plus tôt débuter l'année précédente, et au plus tard l'année suivante. Veuillez contacter la Fondation si une autre date est requise." sqref="C68:D68 C73:D73">
      <formula1>$K$2</formula1>
      <formula2>$K$3</formula2>
    </dataValidation>
    <dataValidation type="whole" allowBlank="1" showErrorMessage="1" errorTitle="Année à saisir" error="Veuillez saisir l'ANNEE de début de couverture. &#10;Le début de couverture peut au plus tôt débuter l'année précédente, et au plus tard l'année suivante. Veuillez contacter la Fondation si d'autres dates sont requises." sqref="C63:D63 D64 D69 D74">
      <formula1>$K$2</formula1>
      <formula2>$K$3</formula2>
    </dataValidation>
    <dataValidation allowBlank="1" showErrorMessage="1" errorTitle="Année à saisir" error="Veuillez saisir l'ANNEE de début de couverture. &#10;Le début de couverture peut au plus tôt débuter l'année précédente, et au plus tard l'année suivante. Veuillez contacter la Fondation si d'autres dates sont requises." sqref="C64 C69 C74">
      <formula1>0</formula1>
      <formula2>0</formula2>
    </dataValidation>
    <dataValidation type="textLength" allowBlank="1" showInputMessage="1" showErrorMessage="1" errorTitle="No. téléphone" error="Veuillez saisir uniquement un numéro de téléphone" sqref="C40:D40 C41:D41">
      <formula1>10</formula1>
      <formula2>18</formula2>
    </dataValidation>
  </dataValidations>
  <hyperlinks>
    <hyperlink ref="A11" r:id="rId1" display="https://www.fpac.ch/_files/ugd/74fbc5_e68d84cf544e4728952127166a9a0b51.pdf?index=true"/>
  </hyperlinks>
  <printOptions/>
  <pageMargins left="0.7086614173228347" right="0.7086614173228347" top="0.2755905511811024" bottom="0.1968503937007874" header="0.5118110236220472" footer="0.2755905511811024"/>
  <pageSetup fitToHeight="9" horizontalDpi="300" verticalDpi="300" orientation="portrait" paperSize="9" r:id="rId3"/>
  <rowBreaks count="4" manualBreakCount="4">
    <brk id="151" max="4" man="1"/>
    <brk id="205" max="4" man="1"/>
    <brk id="234" max="4" man="1"/>
    <brk id="288" max="4"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Nils Gindrat</dc:creator>
  <cp:keywords/>
  <dc:description/>
  <cp:lastModifiedBy>Gindrat Nils (CH/UAWV)</cp:lastModifiedBy>
  <cp:lastPrinted>2023-11-09T09:47:34Z</cp:lastPrinted>
  <dcterms:created xsi:type="dcterms:W3CDTF">2021-02-16T16:33:00Z</dcterms:created>
  <dcterms:modified xsi:type="dcterms:W3CDTF">2023-11-16T13:17:28Z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04939ea-e27f-4861-ac59-9f03213f7e8b_Enabled">
    <vt:lpwstr>true</vt:lpwstr>
  </property>
  <property fmtid="{D5CDD505-2E9C-101B-9397-08002B2CF9AE}" pid="3" name="MSIP_Label_a04939ea-e27f-4861-ac59-9f03213f7e8b_SetDate">
    <vt:lpwstr>2023-11-09T09:55:08Z</vt:lpwstr>
  </property>
  <property fmtid="{D5CDD505-2E9C-101B-9397-08002B2CF9AE}" pid="4" name="MSIP_Label_a04939ea-e27f-4861-ac59-9f03213f7e8b_Method">
    <vt:lpwstr>Privileged</vt:lpwstr>
  </property>
  <property fmtid="{D5CDD505-2E9C-101B-9397-08002B2CF9AE}" pid="5" name="MSIP_Label_a04939ea-e27f-4861-ac59-9f03213f7e8b_Name">
    <vt:lpwstr>a04939ea-e27f-4861-ac59-9f03213f7e8b</vt:lpwstr>
  </property>
  <property fmtid="{D5CDD505-2E9C-101B-9397-08002B2CF9AE}" pid="6" name="MSIP_Label_a04939ea-e27f-4861-ac59-9f03213f7e8b_SiteId">
    <vt:lpwstr>ab3ae8a3-fd32-4b83-831e-919c6fcd28b2</vt:lpwstr>
  </property>
  <property fmtid="{D5CDD505-2E9C-101B-9397-08002B2CF9AE}" pid="7" name="MSIP_Label_a04939ea-e27f-4861-ac59-9f03213f7e8b_ActionId">
    <vt:lpwstr>afaf1ef5-7f4d-4882-b996-5b2828a5c1cd</vt:lpwstr>
  </property>
  <property fmtid="{D5CDD505-2E9C-101B-9397-08002B2CF9AE}" pid="8" name="MSIP_Label_a04939ea-e27f-4861-ac59-9f03213f7e8b_ContentBits">
    <vt:lpwstr>0</vt:lpwstr>
  </property>
</Properties>
</file>